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0710"/>
  </bookViews>
  <sheets>
    <sheet name="иш план 2025.ж." sheetId="1" r:id="rId1"/>
    <sheet name="ДСД" sheetId="2" r:id="rId2"/>
  </sheets>
  <definedNames>
    <definedName name="_xlnm.Print_Area" localSheetId="0">'иш план 2025.ж.'!$A$1:$H$166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3" i="1" l="1"/>
  <c r="D152" i="1" l="1"/>
  <c r="D122" i="1" l="1"/>
  <c r="D123" i="1"/>
  <c r="B16" i="2" l="1"/>
  <c r="B43" i="2" s="1"/>
  <c r="B32" i="2"/>
  <c r="D49" i="1" l="1"/>
  <c r="D125" i="1" l="1"/>
  <c r="D50" i="1"/>
  <c r="D74" i="1" l="1"/>
  <c r="D124" i="1" s="1"/>
  <c r="D18" i="1" l="1"/>
  <c r="D121" i="1" l="1"/>
  <c r="D126" i="1"/>
</calcChain>
</file>

<file path=xl/comments1.xml><?xml version="1.0" encoding="utf-8"?>
<comments xmlns="http://schemas.openxmlformats.org/spreadsheetml/2006/main">
  <authors>
    <author>Автор</author>
  </authors>
  <commentList>
    <comment ref="D29" authorId="0" shapeId="0">
      <text>
        <r>
          <rPr>
            <b/>
            <sz val="9"/>
            <color indexed="81"/>
            <rFont val="Tahoma"/>
            <family val="2"/>
            <charset val="204"/>
          </rPr>
          <t>Автор:</t>
        </r>
        <r>
          <rPr>
            <sz val="9"/>
            <color indexed="81"/>
            <rFont val="Tahoma"/>
            <family val="2"/>
            <charset val="204"/>
          </rPr>
          <t xml:space="preserve">
3546206 сом негизги курулуш ишинен, 14477 сом 8241588 сомдук кошумча курулуш ишинен, 466685 сом экинчи кошумча курулуш ишинен, 14 сом 1 индексациядан, 18 транспортировкадан, 4139452 сом индексациядан калган акча каражаты
</t>
        </r>
      </text>
    </comment>
    <comment ref="D103" authorId="0" shapeId="0">
      <text>
        <r>
          <rPr>
            <b/>
            <sz val="9"/>
            <color indexed="81"/>
            <rFont val="Tahoma"/>
            <family val="2"/>
            <charset val="204"/>
          </rPr>
          <t>Автор:</t>
        </r>
        <r>
          <rPr>
            <sz val="9"/>
            <color indexed="81"/>
            <rFont val="Tahoma"/>
            <family val="2"/>
            <charset val="204"/>
          </rPr>
          <t xml:space="preserve">
деп менен такташабыз
</t>
        </r>
      </text>
    </comment>
  </commentList>
</comments>
</file>

<file path=xl/sharedStrings.xml><?xml version="1.0" encoding="utf-8"?>
<sst xmlns="http://schemas.openxmlformats.org/spreadsheetml/2006/main" count="661" uniqueCount="447">
  <si>
    <t xml:space="preserve">2025-жылга Каныш-Кыя айыл аймагынын айыл өкмөтүнүн </t>
  </si>
  <si>
    <t>п/п</t>
  </si>
  <si>
    <t>Милдеттер</t>
  </si>
  <si>
    <t>Иш-чаралар</t>
  </si>
  <si>
    <t>Сумма миң.сом</t>
  </si>
  <si>
    <t xml:space="preserve">Индикатор/Күтүлүүчү
жыйынтык
</t>
  </si>
  <si>
    <t>Жооптуулар</t>
  </si>
  <si>
    <t>Ишке ашыруу  мөөнөттөрү</t>
  </si>
  <si>
    <t>Каржылоо булактары</t>
  </si>
  <si>
    <t>Аткаруучулук тартипти күчөтүү</t>
  </si>
  <si>
    <t>Кыргыз Республикасынын Мыйзамдарын, КРнын Президентинин Жарлыктарынын, КРнын Министрлер Кабинетинин токтом, тескемелеринин, тапшырмаларынын аткарылышын камсыз кылуу</t>
  </si>
  <si>
    <t>Райондук мекеме-уюмдарында жана айыл өкмөттөрүндө аткаруучулук тартипти күчөтүү</t>
  </si>
  <si>
    <t>Аймактарда тапшырмалардын аткарылышы камсыздалып, райондун өнүгүүсүнө өбөлгө түзүлөт</t>
  </si>
  <si>
    <t xml:space="preserve">2025-жыл 1,2,3,4-кварталы </t>
  </si>
  <si>
    <t xml:space="preserve">Тиешелүүлүгүнө карай </t>
  </si>
  <si>
    <t>Кыргыз Республикасынын Президентинин 02.02.2024-жылдагы №17 Жарлыгына ылайык кадрларды өнүктүрүү жана түзүү боюнча иш алып баруу</t>
  </si>
  <si>
    <t>Район аймагында кадрларды даярдоо жана өнүктүрүү багытында жогорку окуу жайлары, кесипчилик-техникалык окуу жайлары менен кызматташууну күчөтүү</t>
  </si>
  <si>
    <t xml:space="preserve">Районго жаш кадрлардын келиши, кадрларды кайрадан даярдоо мүмкүнчүлүгү түзүлөт
Кызматкерлердин квалификациясы жогорулайт 
</t>
  </si>
  <si>
    <t xml:space="preserve">ЖМА, РАӨБ, 
ЖӨБО, Жаштар 
кеңеши
</t>
  </si>
  <si>
    <t xml:space="preserve">2025-жыл 3,4-кварталы </t>
  </si>
  <si>
    <t>Жергиликтүү бюджет</t>
  </si>
  <si>
    <t>Инфраструктураны өнүктүрүү боюнча</t>
  </si>
  <si>
    <t xml:space="preserve">Кыргыз Республикасынын Өкмөтүнүн 17.08.2017-ж. №490 “Кыргыз Республикасынын Өкмөтүнүн 2018-2025-жылдарга Кыргыз Республикасынын калктуу конуштарынын башкы пландарын иштеп чыгуу боюнча программасын бекитүү жөнүндө токтомун аткаруу </t>
  </si>
  <si>
    <r>
      <t>ЖМА,</t>
    </r>
    <r>
      <rPr>
        <b/>
        <sz val="12"/>
        <color rgb="FF000000"/>
        <rFont val="Times New Roman"/>
        <family val="1"/>
        <charset val="204"/>
      </rPr>
      <t xml:space="preserve">   </t>
    </r>
    <r>
      <rPr>
        <sz val="12"/>
        <color rgb="FF000000"/>
        <rFont val="Times New Roman"/>
        <family val="1"/>
        <charset val="204"/>
      </rPr>
      <t>ЖӨБО.</t>
    </r>
  </si>
  <si>
    <r>
      <t>ЖМА,</t>
    </r>
    <r>
      <rPr>
        <b/>
        <sz val="12"/>
        <color rgb="FF000000"/>
        <rFont val="Times New Roman"/>
        <family val="1"/>
        <charset val="204"/>
      </rPr>
      <t> </t>
    </r>
    <r>
      <rPr>
        <sz val="12"/>
        <color rgb="FF000000"/>
        <rFont val="Times New Roman"/>
        <family val="1"/>
        <charset val="204"/>
      </rPr>
      <t>ЖӨБО.</t>
    </r>
  </si>
  <si>
    <t>Кыргыз Республикасынын Министрлер Кабинетинин 17.12.2021-ж. №309 “Айыл чарба кооперативдерин, үрөнчүлүк жана асыл тукум чарбаларын өнүктүрүү жөнүндө токтомун аткаруу</t>
  </si>
  <si>
    <t xml:space="preserve">Каныш-Кыя айыл аймагындагы айыл чарба кооперативдерине Кыргыз Республикасынын Министрлер Кабинетинин 17.12.2021-ж. №309 токтомунун негизинде КБФнын жерлеринен 50% жер аянттарын комиссиянын чечими менен бөлүп берүү </t>
  </si>
  <si>
    <t>Каражат талап кылынбайт</t>
  </si>
  <si>
    <t>Айыл чарба кооперативдерине КБФ жерлеринен жер аянттары бөлүнүп берилет.</t>
  </si>
  <si>
    <t xml:space="preserve">ЖМА, РАӨБ, </t>
  </si>
  <si>
    <t>2025-жыл 1-2 - кварталы март апрель айларында</t>
  </si>
  <si>
    <t>Экономиканын артыкчылыктуу субъектилерине КБФ жерлеринен жер аянттары бөлүнүп берилет.</t>
  </si>
  <si>
    <t>2025-жыл     1-2 - кварталы март апрель айларында</t>
  </si>
  <si>
    <t>Каныш-Кыя айыл аймагындагы кээ бир айылдардагы ички көчөлөргө шагыл төшөө</t>
  </si>
  <si>
    <t>Каныш-Кыя айыл өкмөтү</t>
  </si>
  <si>
    <t>2025-жыл ичи</t>
  </si>
  <si>
    <t>Каныш-Кыя айыл аймагындагы Кара-Шоро, Ак-Таш жана Социализм участкаларын калктуу конуштар категориясына которуу (трансформациялоо)</t>
  </si>
  <si>
    <t>2025-2026жж</t>
  </si>
  <si>
    <t>Республикалык бюджет</t>
  </si>
  <si>
    <t xml:space="preserve">Айыл аймактагы мазарларды королоо </t>
  </si>
  <si>
    <t>Коргон-Сай айылына автоунаа ондоочу жана пескоблок чыгаруучу тетиктерди орнотуу үчүн имарат салуу</t>
  </si>
  <si>
    <t>Айыл чарбасын өнүктүрүү</t>
  </si>
  <si>
    <r>
      <t xml:space="preserve">Райондун аймагындагы  </t>
    </r>
    <r>
      <rPr>
        <b/>
        <sz val="12"/>
        <color rgb="FF000000"/>
        <rFont val="Times New Roman"/>
        <family val="1"/>
        <charset val="204"/>
      </rPr>
      <t>5944</t>
    </r>
    <r>
      <rPr>
        <sz val="12"/>
        <color rgb="FF000000"/>
        <rFont val="Times New Roman"/>
        <family val="1"/>
        <charset val="204"/>
      </rPr>
      <t xml:space="preserve"> га жер аянтына айыл чарба өсүмдүктөрүнүн түрлөрүн  өстүрүү</t>
    </r>
  </si>
  <si>
    <t>Жалпы 6080 га айыл чарба жерлеринин 5944 га жер аянты пайдаланылат</t>
  </si>
  <si>
    <t>ЖМА, РАӨБ, ЖӨБО</t>
  </si>
  <si>
    <t>2025-жыл 2-кварталы 15-июнь</t>
  </si>
  <si>
    <t>Жергиликтүү бюджет, соц пакет, жеке каражаттардан</t>
  </si>
  <si>
    <t>Пайдаланылбай жаткан  айыл чарба жерлерин кыскартуу  менен жерлерди өздөштүрүү</t>
  </si>
  <si>
    <t>Райондун аймагындагы 142 гектар пайдаланылбай жаткан жер аянтын 136 гектарга кыскартуу.</t>
  </si>
  <si>
    <t>Пайдаланылбай жаткан 6 га жер аянты иштетилип, айыл чарба продукцияларын өндүрүүнүн көлөмү жогорулайт.</t>
  </si>
  <si>
    <t xml:space="preserve">2025-жыл 2-кварталы 15-июнь </t>
  </si>
  <si>
    <t>Жергиликтүү бюджет, жеке каражаттардан</t>
  </si>
  <si>
    <t>Каныш-Кыя айыл аймагынын Чакмак-Суу айылындагы Авлетум участкасындагы 400 га жер аянтын жайыт жерлеринен сугат айдоо жерлерин которуу (трансформациялоо)</t>
  </si>
  <si>
    <t>Чакмак-Суу айылындагы 400 га жайыт  жер аянттары сугат айдоо жер аянтына которулат (трансформацияланат)</t>
  </si>
  <si>
    <t xml:space="preserve">2025-жыл 2-кварталы 25 май </t>
  </si>
  <si>
    <t>Дыйкан фермердик чарбаларды сапаттуу үрөн менен камсыздоо</t>
  </si>
  <si>
    <t xml:space="preserve">Россия Федерациясынан сапаттуу үрөндөрдү алып келип дыйкан фермерлерди сапаттуу үрөндөр менен камсыз кылуу </t>
  </si>
  <si>
    <t>Жергиликтүү калк сапаттуу буудай үрөндорү менен камсыздалат.</t>
  </si>
  <si>
    <t>2025-жыл 2-кварталы 30-июнь</t>
  </si>
  <si>
    <t>Азык-түлук коопсуздугун камсыздоо</t>
  </si>
  <si>
    <t>Калкты азык-түлүк коопсуздуу менен камсыздалат</t>
  </si>
  <si>
    <t>Айыл чарба багытындагы жана ички каналдарды утурумдук оңдоп түзөөдөн өткөрүү</t>
  </si>
  <si>
    <r>
      <t xml:space="preserve">    </t>
    </r>
    <r>
      <rPr>
        <b/>
        <sz val="11"/>
        <color theme="1"/>
        <rFont val="Times New Roman"/>
        <family val="1"/>
        <charset val="204"/>
      </rPr>
      <t>Ирригация тармагы</t>
    </r>
  </si>
  <si>
    <t>Жашыл-Мурас программасын ишке ашыруу максатында Каныш-Кыя айыл аймагына көчөттөрдү отургузуу</t>
  </si>
  <si>
    <t>Каныш-Кыя айыл аймагынын Ак-Таш айылындагы “Тешик Арык” каналын капиталдык ремонттон өткорүү</t>
  </si>
  <si>
    <t>Райондук өнүктүрүү фонду</t>
  </si>
  <si>
    <t>Мал чарба тармагы</t>
  </si>
  <si>
    <t>Асыл тукум чарбаларды уюштуруу</t>
  </si>
  <si>
    <t>Асыл тукум мал чарбасын уюштуруу үчүн мал сарай салуу</t>
  </si>
  <si>
    <t xml:space="preserve">2025-жыл ичи </t>
  </si>
  <si>
    <t>Асыл тукум өндүргүч букаларды сатып алуу</t>
  </si>
  <si>
    <t>Асыл тукум чарба уюштурулуп асыл тукум өндүргүч букалар сатылып алынат. Айыл чарба малдарынын асылдуулугу жогорулайт</t>
  </si>
  <si>
    <t>2025-жыл 1-квартал 30-март</t>
  </si>
  <si>
    <t>Муниципалдык бугу чарбасын уюштуруу</t>
  </si>
  <si>
    <t>Муниципалдык бугу чарбасы уюштурулат</t>
  </si>
  <si>
    <t>2025-жыл 2-квартал 30-май</t>
  </si>
  <si>
    <t>Асыл тукум кой чабасын уюштуруу</t>
  </si>
  <si>
    <t>Каражат талап кылынбайт.</t>
  </si>
  <si>
    <t>Асыл тукум кой чабасы уюштурулат</t>
  </si>
  <si>
    <t>2025-жыл 4-квартал</t>
  </si>
  <si>
    <t>Жеке чарбалардын каражатынын</t>
  </si>
  <si>
    <t>Айыл чарба кайра иштетүү</t>
  </si>
  <si>
    <t>Койдун жунүн кайра иштетүүчү цех ачуу</t>
  </si>
  <si>
    <t>Койдун жүнү кайра иштетилет</t>
  </si>
  <si>
    <t>Эпизоотиялык кырдаалды туруктуу кармоо</t>
  </si>
  <si>
    <t>Малдардын жугуштуу ылаңдарынын алдын алуу чаралары көрүлөт</t>
  </si>
  <si>
    <t>ЖМА, ЖӨБО, РВБ</t>
  </si>
  <si>
    <t>2025-жыл жыл ичинде</t>
  </si>
  <si>
    <t xml:space="preserve">Жергиликтүү бюджет </t>
  </si>
  <si>
    <t>Калкты ичүүчү суу менен камсыздоо</t>
  </si>
  <si>
    <t>Каныш-Кыя айыл аймагынын Курулуш айылындагы ичүүчү  таза суу түтүктөрүн куруу иштерин баштоо</t>
  </si>
  <si>
    <t>Курулуш айылындагы  таза суу түтүгүн куруу иштери башталат</t>
  </si>
  <si>
    <t>2025-жыл 2-квартал 25-апрель</t>
  </si>
  <si>
    <t>Коргон-Сай айылынын калкы ичүүчү таза суу менен камсыздалат</t>
  </si>
  <si>
    <t>2025-жыл 4-кварталы 25-ноябрь</t>
  </si>
  <si>
    <t>Өнөр жай тармагын өнүктүрүү боюнча</t>
  </si>
  <si>
    <t>Долбоор боюнча тиешелүү жерлерди трансформациялоо</t>
  </si>
  <si>
    <t>Жашыл энергетика Фондуна тиешелүү жерди ЧГЭС куруу максатында өткөрүп берүү</t>
  </si>
  <si>
    <t xml:space="preserve">РМА, ЖӨБО “Грант Холдинг” ЖЧК,  </t>
  </si>
  <si>
    <t>2025-жыл 30-апарель</t>
  </si>
  <si>
    <t>ЧГЭСтин курулушуна жергиликтүү мамлекеттик администрациясынын өз компетенциясынын чегинде көмөктөшүү</t>
  </si>
  <si>
    <t>ЧГЭСтин курулушу башталат</t>
  </si>
  <si>
    <t xml:space="preserve">РМА, “Сапат Электро” ЖЧК </t>
  </si>
  <si>
    <t>2025-жыл 30-июль</t>
  </si>
  <si>
    <t>Донордук каражаттар</t>
  </si>
  <si>
    <t>Техникалык экономикалык негиздемесин түзүү</t>
  </si>
  <si>
    <t>ЧГЭСтин курулушун баштоо кадамына өтүү</t>
  </si>
  <si>
    <t>РМА, ЖӨБО</t>
  </si>
  <si>
    <t>2025-жыл 30-август</t>
  </si>
  <si>
    <t>Каныш-Кыя айыл аймагынын ар бир айылына мал камоочу жай куруу</t>
  </si>
  <si>
    <t>Жергиликтүү тургундардын көп жылдык тоют өсүмдүктөрүнө жана кылкандуу дан эгиндерине түшкөн мал жандыктарды кармоого шарт түзүлөт</t>
  </si>
  <si>
    <t>Жер-Капчыгай айылына Аэропорт участкасына өтүүчү көпүрө куруу</t>
  </si>
  <si>
    <t xml:space="preserve">Респуликалык бюджет </t>
  </si>
  <si>
    <t>Социалдык тармак боюнча</t>
  </si>
  <si>
    <t xml:space="preserve">Кыргыз Республикасынын Президентинин 2024-жылдын 25-мартындагы  ПЖ №81 “2024-2034-жылдарга Кыргыз Республикасында футболду мындан ары өнүктүрүү боюнча чаралар жөнүндө” ПЖ №81 Жарлыгы </t>
  </si>
  <si>
    <t>Футболду  популярдуулугун, анын калктын ден соолугун чындоодогу, облустук, республикалык тепкичте спорттук байланыштарды кенейтүү. Райондук мекемелер арасында спорттун футбол оюнун өткөрүү</t>
  </si>
  <si>
    <t>Кыргыз Республикасынын Президентинин 2024-жылдын 25-мартындагы  ПЖ №81 “2024-2034-жылдарга Кыргыз Республикасында футболду мындан ары өнүктүрүү боюнча чаралар жөнүндө” ПЖ №81 Жарлыгы боюнча мекемелер арасында футбол оюунун өткөрүү менен райондук курама команданы түзүү</t>
  </si>
  <si>
    <t>РМА, Айыл аймак башчылары, мекеме-уюмдар</t>
  </si>
  <si>
    <t>2025-жыл  31-май, 30-август</t>
  </si>
  <si>
    <t>Райондун аймагында жакырчылыктын денгээлин азайтуу</t>
  </si>
  <si>
    <t>Турмуш шарты оор жакыр үй-бүлөлөр менен иш алып баруу менен  берилген квотага ылайык Кыргыз Республикасынын Министрлер Кабинетинин №385 токтомунун негизинде болжолдуу  150 үй-бүлөгө ишкердикти баштоого 100 000 сомдон берүү, райондун аймагындагы кен иштетүүчү ишканаларга 30 расмий катталган жөлөкпул алуучуларды жумуш орду менен камсыз кылуу. Калктын жашоо денгээлин жогорулатуу боюнча иш алып баруу боюнча иш алып баруу</t>
  </si>
  <si>
    <t>Райондун аймагында жакырчылыктын деңгээлин 2,5 % га же 27,1% ден 24,6%  төмөндөтүү (жыл ичинде)</t>
  </si>
  <si>
    <t>РМА, Айыл аймак башчылары, райондук эмгек, социалдык камсыздоо жана миграция башкармалыгы</t>
  </si>
  <si>
    <t>2025-жылдын ар кварталдын 5не чейин</t>
  </si>
  <si>
    <t>Үй-бүлөлүк зордук зомбулуктун алдын алуу</t>
  </si>
  <si>
    <t xml:space="preserve">Үй-бүлөлүк зордук зобулуктун бардык субъектилерин сактоо жана коргоо боюнча ар дайым түшүндүрүү иштерин жүргүзүү </t>
  </si>
  <si>
    <t>Комплекстүү иштер жана мониторинг жүргүзүлөт. үй-бүлөлүк зордук зомбулуктун алдын алуу иштери күчөтүлөт.</t>
  </si>
  <si>
    <t>2025-жылдын ар кварталдын 5 не чейин</t>
  </si>
  <si>
    <t xml:space="preserve">Райондук ЖДПБнун медициналык калдыктарды жок кылуучу жана борборлоштурулган стерилизациялоо бөлүмдөрүн талапка ылайык куруу
-Райондук терапия жана балдар бөлүмүнүн ички бөлүгүн капиталдык ондоп түзөөдөн өткөрүү
</t>
  </si>
  <si>
    <t>Калыктын саламаттыгын сактоого жакшы шарттарды түзүү</t>
  </si>
  <si>
    <t>Саламаттык сактоо кызматкерлерине жана райондун калкына жакшы шарт түзүлөт</t>
  </si>
  <si>
    <t>РМА, Чаткал ЖДПБ</t>
  </si>
  <si>
    <t>2025-жыл   30.10.2024</t>
  </si>
  <si>
    <t>Кыргыз Республикасынын Президентинин 2022-жылдын 30-августундагы “2022-2027-жылдарда улуттук наркты сактоо жана өнүктүрүү жөнүндө” ПЖ №303 жарлыгын ишке ашыруу максатында  “Кымыз, бал, шырдак” фестивалын жана “Сайма” иш-чарасын өткөрүү</t>
  </si>
  <si>
    <t>Кымыз, бал, шырдак” фестивалын уюштуруу</t>
  </si>
  <si>
    <t>Райондун аймагында өндүрүлгөн жана даярдалган кымызды, балды жана шырдакты жайылтуу</t>
  </si>
  <si>
    <t>РМА, айыл аймак башчылары, райондук маданият бөлүмү</t>
  </si>
  <si>
    <t>2025-жыл 23-август</t>
  </si>
  <si>
    <t>Кыргыз Республикасынын Президентинин 2021-жылдын 24-июлундагы №313 “Инсандын руханий-адеп-ахлактык өнүгүүсү жана дене тарбиясы жөнүндө концепциясын бекитүү тууралуу” Жарлыгынын негизинде Кыргыз Республикасынын Министрлер кабинетинин 2022-жылдын 2-февралындагы №44-т тескемесинин алкагында кышкы оюундар фестивалын өткөрүү</t>
  </si>
  <si>
    <t>Кышкы оюундардын баардык түрү боюнча фестиваль уюштуруу</t>
  </si>
  <si>
    <t>Райондун аймагында 6 ай кар болгондуктан тоо лыжа базасын куруу менен туризмди жандантуу</t>
  </si>
  <si>
    <t>РМА, айыл аймак башчылары, райондук маданият бөлүмү, райондук спорт инструктору, райондук балдар, өспүрүмдөр спорт мектеби</t>
  </si>
  <si>
    <t>2025-жыл 22-февраль</t>
  </si>
  <si>
    <t xml:space="preserve">1-июнь балдарды коргоо күнүнө карата балдар арасында “Бактылуу балалык” аттуу райондук денгээлде иш чара уюштуруу3-декабрь мүмкүнчүлүгү чектелүү адамдардын күнүнө карата иш-чара өткөрүү   </t>
  </si>
  <si>
    <t>“Бактылуу балалык” аттуу райондук денгээлде иш чара уюштуруу</t>
  </si>
  <si>
    <r>
      <t> </t>
    </r>
    <r>
      <rPr>
        <sz val="12"/>
        <color rgb="FF000000"/>
        <rFont val="Times New Roman"/>
        <family val="1"/>
        <charset val="204"/>
      </rPr>
      <t>Балдарга  өзгөчө көңүл буруу, иш-чарага катышуучу 100 аз камсыз үй-бүлөнүн балдарына моралдык-материалдык колдоо көрсөтүү</t>
    </r>
  </si>
  <si>
    <t>2025-жыл 1-июнь</t>
  </si>
  <si>
    <t>Билим сапатын мугулимдердин сабак өтүү медотторун өзгөртүү жана заманбап  технологияларды колдонуу менен ийримдерди ачуунун негизинде жакшыртуу</t>
  </si>
  <si>
    <t>РМА, райондук билим        берүү бөлүмү</t>
  </si>
  <si>
    <t>2025-жыл 15-июнь</t>
  </si>
  <si>
    <t>ЖРТга даярдоо жана жогорку балл алууга жетишүү</t>
  </si>
  <si>
    <t>Жалпы билим берүүчү орто мектептердеги бүтүрүүчү класстардагы окуучуларды ЖРТга даярдоо, жогорку балл алган окуучуларды  сыйлоо</t>
  </si>
  <si>
    <t>РМА, райондук билим берүү бөлүмү</t>
  </si>
  <si>
    <t>2025-жыл 25-июнь</t>
  </si>
  <si>
    <t>Окуучулардын билим алуусуна шарт түзүү</t>
  </si>
  <si>
    <t>18 жалпы билим берүүчү мектептердеги ар бир класстарга талапка жооп берген 20 телефон кутуларын орнотууга жетишүү</t>
  </si>
  <si>
    <t>РМА, айыл аймак башчылары, райондук билим берүү бөлүмү</t>
  </si>
  <si>
    <t>2025жыл 15-август</t>
  </si>
  <si>
    <t>Райондун борборунда жаңы жыл майрамын жана балдарга арналган акимдин балаты майрамын уюштуруу</t>
  </si>
  <si>
    <t>Жергиликтүү тургундарга майрамдык маанай тартуулоо, ТШО, жарым жана тоголок жетим балдарга, мектептеги жакшы окуган балдарга өзгөчө көңүл буруу</t>
  </si>
  <si>
    <t>Жаны жылдык майрамдык маанай тартуулоо, ТШО, жарым жана тоголок жетим балдарга, мектептеги жакшы окуган балдарга 200 балага майрамдык белек берилет.</t>
  </si>
  <si>
    <t>РМА, айыл аймак башчылары, РБББ, райондук маданият бөлүмү</t>
  </si>
  <si>
    <t>2025-жыл 27-31-декабрь</t>
  </si>
  <si>
    <t>Улуу Ата Мекендик согуштун 80 жылдык юбилейлик иш-чарасын өткөрүү</t>
  </si>
  <si>
    <t>Улуу Ата Мекендик согуштун 80 жылдык юбилейлик иш-чарасын уюштуруу</t>
  </si>
  <si>
    <t>Улуу Ата Мекендик согушта курман болгондорду эскерүү</t>
  </si>
  <si>
    <t>2025-жыл 9-май</t>
  </si>
  <si>
    <t>РМА, айыл аймак башчылары, мекеме-уюмдар</t>
  </si>
  <si>
    <t xml:space="preserve">2025-жыл 30-октябрь </t>
  </si>
  <si>
    <t xml:space="preserve">Каныш-Кыя айыл аймагынын Ак-Таш айылындагы Беш-Сала участкасындагы тоо лыжа базасынын сапаттуу курулушун камсыздоо </t>
  </si>
  <si>
    <t>Райондун аймагында ички тышкы туризм жанданат</t>
  </si>
  <si>
    <t>РМА, Каныш-Кыя айыл аймагы</t>
  </si>
  <si>
    <t>2025-жыл 25-декабрь</t>
  </si>
  <si>
    <t>Райондук өнүктүрүү фонд</t>
  </si>
  <si>
    <t>Каныш-Кыя айыл аймагынын Курулуш айылындагы жалпы билим берүүчү мектептин курулушун сапаттуу бүткөрүү</t>
  </si>
  <si>
    <t>Окуучулардын билим алуусуна жакшы шарттар түзүлөт</t>
  </si>
  <si>
    <t>2025-жыл 1-сентябрь</t>
  </si>
  <si>
    <t>Респуликалык бюджет 140,0 млн</t>
  </si>
  <si>
    <t>Каныш-Кыя айыл аймагындагы жыл ичиндеги өткөрүлүүчү спорттук жана майрамдык иш-чараларга</t>
  </si>
  <si>
    <t xml:space="preserve">ДСД даярдоо </t>
  </si>
  <si>
    <t>Каныш-Кыя айыл аймактын учурдагы муктаждыгына жараша чыгарылган ДСДларды даярдоого</t>
  </si>
  <si>
    <t>2025-жыл</t>
  </si>
  <si>
    <t>Каныш-Кыя айыл аймагынын Башкы-Терек айылына кылкандуу дан эгиндерин сактоочу кампа куруунун кошумча жумуштары үчүн</t>
  </si>
  <si>
    <t>Каныш-Кыя айыл аймагынын Коргон-Сай айылындагы ичүүчү таза суу тутүкторүн куруунун жалпы сметалык баасы 45104907 сом мындан 29.02.2024-жылы 22978630 сомго № 35 сандуу келишим түзүлүп 2024-жылы 3684800 сом акча каражаты которулуп калган 19293830 сом акча каражатын которуп берүүгө</t>
  </si>
  <si>
    <t>Каныш-Кыя  айыл аймагындагы экономиканын артыкчылыктуу субъектилерине Кыргыз Республикасынын Министрлер Кабинетинин 17.12.2021-ж. №309 токтомунун негизинде КБФнын жерлеринен 50% жер аянттарын комиссиянын чечими менен бөлүп берүү</t>
  </si>
  <si>
    <t>Каныш-Кыя айыл аймагынын Башкы-Терек айылына кылкандуу дан эгиндерин сактоочу кампа курууну аягына чыгаруу</t>
  </si>
  <si>
    <t xml:space="preserve">Чаткал дарыясына ЧГЭС  куруу </t>
  </si>
  <si>
    <t>Акташ айылына таза суу чыгарууга</t>
  </si>
  <si>
    <t>Курулуш айылына таза суу чыгарууга</t>
  </si>
  <si>
    <t>Жаңы-Базар айылына таза суу чыгарууга</t>
  </si>
  <si>
    <t>Кайын-Суу айылына таза суу чыгарууга</t>
  </si>
  <si>
    <t>Башкы-Терек айылына таза суу чыгарууга</t>
  </si>
  <si>
    <t>Ак-Таш айылындагы Керемет-Көч балдар бакчасына от казан куруунун жана жылытуу системасынын жумушун аягына чыгаруу</t>
  </si>
  <si>
    <t>Бала бакчанын жылуулугу камсыздалат</t>
  </si>
  <si>
    <t>Курулуш айылындагы С. Чондоева атындагы балдар бакчасына от казан куруунун жана жылытуу системасынын жумушун аягына чыгаруу</t>
  </si>
  <si>
    <t>Каныш-Кыя айыл Өкмөтүнө караштуу он айылдан 615,4 гектар жер аянттарынын жеринин түрү, контурунун саны, топурагынын мелиоративдик абалы, балл бонитети жана СК-42 системасына ылайык бурчтук координаттык чекиттерин аныктоого</t>
  </si>
  <si>
    <t>Кайың-Суу айылына 150 орундуу орто билим берүүчү мектептин курулуш ишин аягына чыгаруу</t>
  </si>
  <si>
    <t>Мектеп окуучуларынын окуусуна жана мугалимдердин билим берүүсүнө жакшы шарт түзүлөт</t>
  </si>
  <si>
    <t>Жаңы-Базар айылына спорт комплекс куруу</t>
  </si>
  <si>
    <t>Муниципалдык бугу чарбасын уюштурууну аягына чыгаруу</t>
  </si>
  <si>
    <t>Каныш-Кыя айыл өкмөтүндө жаңы муниципалдык мал базар уюштуруу</t>
  </si>
  <si>
    <t>Архитектуралык, санитардык, экологиялык нормалардын талаптарына ылайык жаңы муниципалдык мал базар уюштурулат</t>
  </si>
  <si>
    <t>Сүт багытындагы асыл тукум уйларды сатып алуу менен муниципалдык асыл тукум уй чарбасын уюштуруу</t>
  </si>
  <si>
    <t>2025-жыл июнь-июль айлары</t>
  </si>
  <si>
    <t>Муниципалдык сүт багытындагы асыл тукум уй чарбасы уюштурулат, азык-түлүк коопсуздугу камсыздалат</t>
  </si>
  <si>
    <t>Районду кесипкөй квалификациясы жогорку айыл чарба адистери менен камсыздоо</t>
  </si>
  <si>
    <t>Агроном, зоотехник айыл чарба адистерин окутуу</t>
  </si>
  <si>
    <t xml:space="preserve">2025-жыл 
май-июнь айлары
</t>
  </si>
  <si>
    <t>Айыл чарба адистери окутулат</t>
  </si>
  <si>
    <t>Райондо Адал (Диний) туризмди өнүктүрүү багытында Ыдырыс Ата тарыхый жайынын шарттарын жакшыртып, туристер үчүн женил конструкция менен афрейм стилинде конок үйлөрүн  куруу</t>
  </si>
  <si>
    <t>2025-жыл 31-август</t>
  </si>
  <si>
    <t>5 афрейм стилиндеги үйлөр курулат, ички тышкы туристтер үчүн жакшы шарттар түзүлөт</t>
  </si>
  <si>
    <t xml:space="preserve">Жалал-Абад өнүктүрүү фонд, демөөрчүлүк </t>
  </si>
  <si>
    <t>Билим берүү тармагы</t>
  </si>
  <si>
    <t>Жалпы билим берүүчү мектептерге жана МЧББУдарына көзөмөл камерасын орнотууга</t>
  </si>
  <si>
    <t>2025жыл 30-август</t>
  </si>
  <si>
    <t>Жалпы билим берүүчү мектептеринде шашке чайды берүүгө жана МЧББУдарында тарбияланып жаткан балдардын тамак ашын берүүдө санитардык талаптарды аткарууга шарттарды түзүү</t>
  </si>
  <si>
    <t>Республикалык маанидеги автоунаа жолдорун куруу, реконструкциялоо</t>
  </si>
  <si>
    <t>Узундугу 16км түзгөн Каныш-Кыя-Кара-Буура жаңы автоунаа жолунун курулушуна тиешелүү жер аянттарды трансформациялоо иштерин жүргүзүү жана алгачкы курулуш иштерин баштоо</t>
  </si>
  <si>
    <t xml:space="preserve">2025-жыл ноябрь
</t>
  </si>
  <si>
    <t>Бишкек шаарына жол каттамы жеңилдейт, жол алыстыгы 200 км кыскарат</t>
  </si>
  <si>
    <t xml:space="preserve">Республикалык бюджет 1,7 млрд сом;
Жергиликтүү бюджеттен
</t>
  </si>
  <si>
    <t>Каныш-Кыя айыл Өкмөтүнүн алдындагы Тазалык муниципалдык ишканасынын материалдык-техникалык базасын чыңдоо</t>
  </si>
  <si>
    <t>Каныш-Кыя айыл Өкмөтүнүн алдындагы Тазалык муниципалдык ишканасынын материалдык-техникалык базасын чыңдоого лизинг аркылуу керектүү техникаларды сатып алуу</t>
  </si>
  <si>
    <t>Айыл аймагына караштуу аймактагы Тарыхий маданий мурастардын тизмесине кирген жайлардын мамлекеттик актыларын алууга</t>
  </si>
  <si>
    <t>Чакмак-Суу орто мектебинин алдына брусчатка басуу жана спорт залын капиталдык ремонттон өткөрүү</t>
  </si>
  <si>
    <t>Каныш-Кыя айыл Өкмөтүнүн Архив бөлмөсүн оңдоо</t>
  </si>
  <si>
    <t>Райондун аймагында  мектептерде мугалимдердин жетишпестиги жоюлгандыгына байланыштуу, баардык билим берүү мектептеринде  билим сапатын  (2025-ж.50 %) -Жалпы республикалык тесттин орточо баллын (2025-жылы 120 баллга  жеткирүү</t>
  </si>
  <si>
    <t>Райондо Адал (Диний) туризмди өнүктүрүү багытында Ак-Таш айылындагы Лыжный база жайынын шарттарын жакшыртып, туристер үчүн женил конструкция менен афрейм стилинде конок үйлөрүн  куруу</t>
  </si>
  <si>
    <t>Чандалаш, Жаңы-Базар, Курулуш жана Ак-Таш айылдарына балдар ойноочу аянтча курууга</t>
  </si>
  <si>
    <t>Каныш-Кыя айыл аймагындагы 9 айылга салынган балдар  ойноочу аянтчаларды реконструкциядан өткөрүп өңдоп түзөө</t>
  </si>
  <si>
    <t>Каныш-Кыя айыл аймактагы көчө жарыктарын реконструкциядан өткөрүү</t>
  </si>
  <si>
    <t>Каныш-Кыя айыл аймагынын Башкы-Терек айылына саатына 750-1000 кг чейин ун чыгаруучу тегирмен сатып алып куруу</t>
  </si>
  <si>
    <t>Кара мал жандыктарга ээн салуучу оборудование сатып алууга</t>
  </si>
  <si>
    <t>2025-жыл май айы</t>
  </si>
  <si>
    <t>Ак-Таш айылынын калкы ичүүчү таза суу менен камсыздалат</t>
  </si>
  <si>
    <t>Курулуш айылынын калкы ичүүчү таза суу менен камсыздалат</t>
  </si>
  <si>
    <t>Жаңы-Базар айылынын калкы ичүүчү таза суу менен камсыздалат</t>
  </si>
  <si>
    <t>Жер-Капчыгай айылынын калкы ичүүчү таза суу менен камсыздалат</t>
  </si>
  <si>
    <t>Кайың-Суу айылынын калкы ичүүчү таза суу менен камсыздалат</t>
  </si>
  <si>
    <t>Башкы-Терек айылынын калкы ичүүчү таза суу менен камсыздалат</t>
  </si>
  <si>
    <t>Соц пакет, Жергиликтүү бюджет</t>
  </si>
  <si>
    <t>Тазалык ишканасына Ангар салууга</t>
  </si>
  <si>
    <t>Райондук соц пакет</t>
  </si>
  <si>
    <t>Айыл аймагындагы муниципалдык көчөлөргө ар бир үйгө номер илүүгө табличка жасатууга</t>
  </si>
  <si>
    <t>ЖӨБО</t>
  </si>
  <si>
    <t>2025-жыл. Май айы</t>
  </si>
  <si>
    <t xml:space="preserve">Каныш-Кыя айыл аймагынын Курулуш, Жаңы-Базар, Чандалаш айылдарынын башкы пландарын иштеп чыгуу </t>
  </si>
  <si>
    <t>Каныш-Кыя айылынын башкы планы иштелип чыгат</t>
  </si>
  <si>
    <t>Айыл аймагынын ген планды жасатууга ыгайлуу шарт түзүлөт</t>
  </si>
  <si>
    <t>Мал камоочу жай куруу</t>
  </si>
  <si>
    <t>2025-жыл октябрь айына</t>
  </si>
  <si>
    <t>Көчө жарыгын орнотуу</t>
  </si>
  <si>
    <t>2025-жыл август айы</t>
  </si>
  <si>
    <t>ЖМА,  РӨФ, ЖӨБО</t>
  </si>
  <si>
    <t>Көпүрө куруу</t>
  </si>
  <si>
    <t>Жаштардын зордук зомбулук жана кылмыштуулуктун алдын алууга спортко болгон кызгуусун артыруу</t>
  </si>
  <si>
    <t>Каныш-Кыя, Жер-Капчыгай, Кара-Булак айылдарынын элинин карым катнашына жана айыл чарба жумуштары, тоют камдоого ыңгайлуу шарт түзүлөт</t>
  </si>
  <si>
    <t>Жер-Капчыгай жана Кара-Булак айылдарынын ортосундагы 1км жолго көчө жарыгын орнотуу</t>
  </si>
  <si>
    <t>Айыл тургундарынын жана мектеп окуучуларынын кечки жүрүүсүнө ыңгайлуу шарт түзүлүп инфратүзүм жакшырат</t>
  </si>
  <si>
    <t>Спорт комплекс куруу</t>
  </si>
  <si>
    <t>Бала бакчаларга от казан куруу жана жылытуу системасын оңдоо</t>
  </si>
  <si>
    <t>Мектептин курулуш аягына чыгаруу</t>
  </si>
  <si>
    <t>Туризмди өнүктүрүүгө шарт түзүү</t>
  </si>
  <si>
    <t>ЖМА,  Жалал-Абад ӨФ, ЖӨБО</t>
  </si>
  <si>
    <t>Бала бакча салуу</t>
  </si>
  <si>
    <t>Кийинки жылга бала бакчанын курулуш баштоого жол ачылат</t>
  </si>
  <si>
    <t>Көрүстөнгө коюлган маркумдардын топурагын мал жандыкка тебелетпөө үчүн шарт түзүлөт</t>
  </si>
  <si>
    <t>Айыл аймактагы мазарларды королоого керектүү материалдарын алып берип эл менен биргеликте ашар жолу менен королоо</t>
  </si>
  <si>
    <t>Кара-Булак айылына жабык кичи футбол аянтчасын куруу</t>
  </si>
  <si>
    <t>Жабык кичи футбол аянтчасын куруу</t>
  </si>
  <si>
    <t>Мектеп куруу</t>
  </si>
  <si>
    <t>Курулуш, Жаңы-Базар, Чандалаш айылдарынын башкы пландары иштелип чыгат</t>
  </si>
  <si>
    <t>Ички көчөлөршө шагыл төшөө</t>
  </si>
  <si>
    <t>Техника менен жөө жүргүнчүлөрдүн жүрүүсүнө ыңгайлуу шарт түзүлөт</t>
  </si>
  <si>
    <t>Балдар ойноочу аянтча курууга</t>
  </si>
  <si>
    <t>РӨФ,  ЖӨБО</t>
  </si>
  <si>
    <t xml:space="preserve">Өспүрүм балдардын бош убактысында эс алууга, тарбия алуусуна жакшы шарт түзүлөт жана инфратүзүм жакшырат </t>
  </si>
  <si>
    <t>Жергиликтүү тургундарды жумуш орундары, курулуш материалдары менен камсыз болот жана техникаларды оңдоо иштери жакшырат</t>
  </si>
  <si>
    <t>Автоунаа ондоочу жана пескоблок чыгаруучу имарат салуу</t>
  </si>
  <si>
    <t>Чакмак-Суу орто мектебинин  жана спорт залын капиталдык ремонттон өткөрүү</t>
  </si>
  <si>
    <t>Мектеп окуучуларынын окуусуна жана спортко болгон кызуугуусуна жакшы шарт түзүлөт</t>
  </si>
  <si>
    <t>Каныш-Кыя айыл Өкмөтүнүн Архив бөлмөсүнө сигнализация жана паталогун түзөтүугө</t>
  </si>
  <si>
    <t>Айыл Өкмөтүнүн иш кагаздарынын сактоосуна жана коопсуздукту алдын алууга шарт түзүлөт</t>
  </si>
  <si>
    <t>Тоо лыжа базасын куруу</t>
  </si>
  <si>
    <t>ЖМА, РӨФ,  ЖӨБО</t>
  </si>
  <si>
    <t xml:space="preserve">ЖМА, РБББ, ЖӨБО </t>
  </si>
  <si>
    <t>Тратуар салуу</t>
  </si>
  <si>
    <t>Айгыр-Жал айылына тратуар салуу</t>
  </si>
  <si>
    <t>Айыл тургундарына, мектеп окуучуларынын жолдо жүрүүдө коопсуздугу сакталат жана инфратүзүм жакшырат</t>
  </si>
  <si>
    <t>Айылдык маданият үйүн куруу</t>
  </si>
  <si>
    <t>Башкы-Терек айылына айылдык маданият үйүн куруу</t>
  </si>
  <si>
    <t>Курулш айылына айылдык маданият үйүн куруу</t>
  </si>
  <si>
    <t>ЖМА, ЖӨБО</t>
  </si>
  <si>
    <t>2025-2026-жыл ичи</t>
  </si>
  <si>
    <t>Элдин бири-бирине жасаган мамилеси жакшырат жана жаштардын маданиятка, искуствого болгон кызыгуусун арттырат</t>
  </si>
  <si>
    <t>Айгыр-Жал айылындагы көчө жарыгын аягына чыгаруу</t>
  </si>
  <si>
    <t>Ангар салуу (гараж)</t>
  </si>
  <si>
    <t>Тазалык ишканасынын кызматкерлеринин иштөөунө жана техникаларынын жүрүүсүнө, сактоосуна  ыңгайлуу шарт түзүлөт</t>
  </si>
  <si>
    <t>Айыл Өкмөтүнүн канторасын реконструкциядан өткөрүп кошумча гараж салуу</t>
  </si>
  <si>
    <t>Айыл Өкмөтүнүн канторасын реконструкциядан өткөрүү</t>
  </si>
  <si>
    <t>Айыл Өкмөтүнүн кызматкерлеринин иштөөсүнө элге кызмат өрсөтүүсүнө жакшы шарт түзүлөт</t>
  </si>
  <si>
    <t>Пажарный пунктарын куруу</t>
  </si>
  <si>
    <t>Райондун аймагынан алыс жайгашкандыктан өрт коопсуздугун алдын алууга шарт түзүөт</t>
  </si>
  <si>
    <t>Электр энергия жарыгы менен камсыз кылуу</t>
  </si>
  <si>
    <t>Электр энергиясы менен камсыз кылууга айыл Өкмөтүнө 10 даана трансформатор, 100 даана мамыча сатып алууга (комплет)</t>
  </si>
  <si>
    <t>Айыл тургундары электр энергиясы менен камсыздалып жашоо турмушуна жагымдуу шарт түзүлөт</t>
  </si>
  <si>
    <t>Көчөлөргө табличкаларды жасатуу</t>
  </si>
  <si>
    <t>Айыл программасы, Санарип аймак базасына киргизүүгө шарт түзүлөт</t>
  </si>
  <si>
    <t>2025-жылдын түшүмү үчүн жазгы талаа жумуштарын ишке ашыруу, айыл чарба продукциясынын көлѳмүн арттыруу,  калкты азык-түлүк менен камсыздоо</t>
  </si>
  <si>
    <t>Дыйкан фермерлердин кылкандуу дан эгиндерин сактоого ыңгайлуу шарттар түзүлөт</t>
  </si>
  <si>
    <t>2025-жыл. 2- кварталы</t>
  </si>
  <si>
    <t>2025-жылдын апрель май айы</t>
  </si>
  <si>
    <t>Суугат суу менен камсыздоону жакшыртуу</t>
  </si>
  <si>
    <t>ЖМА, РАӨБ, РӨФ, ЖӨБО</t>
  </si>
  <si>
    <t>Айыл аймагындагы арык каналдар ремонттон өткөрүлүп суугат  аянттар сугат суу менен камсыздалат</t>
  </si>
  <si>
    <t>2025-жыл 2-квартал 3-квартал</t>
  </si>
  <si>
    <t>Асыл тукум мал чарбасын багууга жакшы шарт түзүлөт</t>
  </si>
  <si>
    <t>Көрктөндүрүү жашылдандыруу иштери жүргүзүлөт</t>
  </si>
  <si>
    <t>"Жашыл мурас" улуттук программасын аткаруу</t>
  </si>
  <si>
    <t>Айыл чарба малдарын жугуштуу ыландарына каршы эмдөө, профилактикалык иштерди жүргүзүү</t>
  </si>
  <si>
    <t>Ичүүчү таза суу системаларын калыбына келтирүү, таза суу түтүктөрүн куруу</t>
  </si>
  <si>
    <t>Мал базар уюштуруу</t>
  </si>
  <si>
    <t>Жалпы билим берүүчү мектептеринде шашке чайды берүү жана МЧББУдарында тарбияланып жаткан балдардын тамак ашын берүүдө санитардык талаптар түзүлөт</t>
  </si>
  <si>
    <t>Жалпы билим берүүдө окуучулардын билим алуусуна жана мугалимдердин иштөөсүнө окуучулардын коопсуздугун алууга жагымдүү шарт түзүү</t>
  </si>
  <si>
    <t xml:space="preserve">Жалпы билим берүү тармагында зордук зомбулукту болтурбоо  </t>
  </si>
  <si>
    <t>Ондоо түзөө иштери  жүргүзүлүп, жүргүнчүлөргө ыңгайлуу шарттар түзүлөт</t>
  </si>
  <si>
    <t>Чапчыма ашуусуна жүргүнчүлөрдүн эс алуусуна шарт түзүү</t>
  </si>
  <si>
    <t>Ала-Бука-Каныш-Кыя жолунун жээгиндеги Чапчыма ашуусуна жүргүнчүлөрдүн эс алуусуна шарт түзүү оңдоо, көрктөндүрүү иштерин жүргүзүү</t>
  </si>
  <si>
    <t>2025-жыл июль айы</t>
  </si>
  <si>
    <t>Тазалык муниципалдык ишканасынын материалдык-техникалык базасын чыңдоого лизинг аркылуу келген техникалардын төлөмдөрү өз убагында төлөнөт</t>
  </si>
  <si>
    <t>Саламаттык сактоо министрлиги 5,0 млн сом</t>
  </si>
  <si>
    <t>Чаткал районунун 90 жылдыгын белгилөө</t>
  </si>
  <si>
    <t>Облустук деңгээлде райондун 90 жыл ичинде жетишкендиктери боюнча иш-чара өткөрүү</t>
  </si>
  <si>
    <t>Келечек муунга райондун түптөлүшү менен бүгүнкү күндө өзгөрүүсү баяндалат</t>
  </si>
  <si>
    <t>Спорттук жана майрамдык иш-чараларды өткөрүү</t>
  </si>
  <si>
    <t>Даярдалган ДСДлардын негизинде курулуш иштерин баштоого шарт түзүлөт</t>
  </si>
  <si>
    <t>Курулуш иштерин баштоого ДСДларды даярдоо</t>
  </si>
  <si>
    <t>Тарыхий маданий мурастардын тизмесине кирген жайлардын мамлекеттик актыларын алууга</t>
  </si>
  <si>
    <t>Тарыхий маданий мурастардын тизмесине кирген жайлардын мамлекеттик актылары алынат</t>
  </si>
  <si>
    <t>Жалпы:</t>
  </si>
  <si>
    <t>х</t>
  </si>
  <si>
    <t>Жергиликтүү бюджет:</t>
  </si>
  <si>
    <t>Райондук өнүктүрүү фонду:</t>
  </si>
  <si>
    <t>Республикалык бюджет:</t>
  </si>
  <si>
    <t>Райондук соц пакет:</t>
  </si>
  <si>
    <t>Областык өнүктүрүү фонду:</t>
  </si>
  <si>
    <t xml:space="preserve">МАКУЛДАШЫЛДЫ          </t>
  </si>
  <si>
    <t xml:space="preserve">БЕКИТЕМ          </t>
  </si>
  <si>
    <t xml:space="preserve">Каныш-Кыя айыл  </t>
  </si>
  <si>
    <t xml:space="preserve">Каныш-Кыя айылдык </t>
  </si>
  <si>
    <t>Өкмөтүнүн башчысы:</t>
  </si>
  <si>
    <t>кеңешинин төрагасы:</t>
  </si>
  <si>
    <t>_______________ Б.С. Ашырбаев.</t>
  </si>
  <si>
    <t>«_____»______________2025-жыл</t>
  </si>
  <si>
    <t>_______________ М.М. Козубаев.</t>
  </si>
  <si>
    <t>К. Курманалиев ________________</t>
  </si>
  <si>
    <t>Умарбек кызы Нускайым ___________</t>
  </si>
  <si>
    <t>К. Темирбеков __________________</t>
  </si>
  <si>
    <t>Каныш-Кыя айыл аймагынын башкы планын иштеп чыгуу (айылдардын атын жазам)</t>
  </si>
  <si>
    <t>Айыл Өкмөтүнө караштуу Ак-Таш жана Чакмак-Суу айылдарына Пажарный пунктарын курууга жана Жаңы-Базар айылына Тазалык ишканасынын техникаларына гараж салууга</t>
  </si>
  <si>
    <t>соц тармакка откором</t>
  </si>
  <si>
    <t>ФАП Чандалаш айылына</t>
  </si>
  <si>
    <t>Т. Бектургановдун жаркын элесине концерт өткөрүү</t>
  </si>
  <si>
    <t>Чандалаш айылындагы көпүрөнү оңдоого сунуш</t>
  </si>
  <si>
    <t>Байчечекей б.бакчанын кухнясын салууга сунуш</t>
  </si>
  <si>
    <t>Курулуш айылна Чаткал дарыясына асма көпүрө курууга ДСД даярдоого</t>
  </si>
  <si>
    <t>Курулуш айылына бала бакчанын салууна Республикалык бюджетке киргизүүгө</t>
  </si>
  <si>
    <t xml:space="preserve">Палигонду жылдыруу жэ королоо Курулуш айылындагы </t>
  </si>
  <si>
    <t>Багыш айылындагы көпүрөнү оңдоого жэ ДСДсын даярдоого</t>
  </si>
  <si>
    <t>Жаңы-Базар айылындагы Т.Жаналиев мектебине кошумча салынган имаратты аягына чыгаруу</t>
  </si>
  <si>
    <t>Жаңы-Базар айылына Чаткал дарыясы жакындап келган жердин нугун бурууга</t>
  </si>
  <si>
    <t>Швея цех ачуу</t>
  </si>
  <si>
    <t>Коргон-Сай бала бакчасына ашкана салууга</t>
  </si>
  <si>
    <t>Айгыр-Жал айылына маал отуучу копуро салууга ДСД салууга</t>
  </si>
  <si>
    <t>Арыкбаев Жаналы акенин сарайын маал камоочу жай кылууга макулдук берген дейт</t>
  </si>
  <si>
    <t>Каныш-Кыя спорт комплексти фитнес клуб кылууга сунуш</t>
  </si>
  <si>
    <t xml:space="preserve">Каныш-Кыя айылындагы мончону реконстуркиялоо </t>
  </si>
  <si>
    <t>Ат майдан</t>
  </si>
  <si>
    <t>№</t>
  </si>
  <si>
    <t>Сумма</t>
  </si>
  <si>
    <t>Багыты</t>
  </si>
  <si>
    <t>Эскертме</t>
  </si>
  <si>
    <t>Каныш-Кыя айыл Өкмөтү 2025-жылга карата даярдоочу ДСДлардын маалыматы.</t>
  </si>
  <si>
    <t>Курулуш айылна Чаткал дарыясына мал өтүүчү көпүрө курууга ДСД даярдоого</t>
  </si>
  <si>
    <t>Жаңы-Базар айылындагы Т.Жаналиев мектебине кошумча салынган имаратты аягына чыгарууга ДСД даярдоого</t>
  </si>
  <si>
    <t>Социализм участкасындагы Ат майданды реконсрукциялоого ДСДсын даярдоого</t>
  </si>
  <si>
    <t>Айыл Өкмөтүнө караштуу 14 бала бакчага тамак аш даярдоого өзүнчө ашкана салууга ДСДсын даярдоого</t>
  </si>
  <si>
    <t>Жаңы-Базар айылына Чаткал дарыясы жакындап келган жердин нугун бурууга ДСДсы даярдоого</t>
  </si>
  <si>
    <t>Айыл Өкмөтүнө сатып алган имартка тигүү цех (Швея) ачууга сметасын даярдоого</t>
  </si>
  <si>
    <t>Айгыр-Жал айылына маал өтүүчү көпүрө салууга ДСД даярдоого</t>
  </si>
  <si>
    <t>Каныш-Кыя айылындагы мончону реконстуркиялоого ДСДсын даярдоого</t>
  </si>
  <si>
    <t>Коргон-Сай пескоблок чыгруучу араттарды орнотууга имарат салууга ДСДсын даярдоого</t>
  </si>
  <si>
    <t>Чандалаш айылындагы көпүрөнү оңдоого ДСДсын даярдоого</t>
  </si>
  <si>
    <t>Кайың-Суу айылына көпүрө курууга ДСДсын даярдоого</t>
  </si>
  <si>
    <t>Борбордук №1 паркты реканструкциялоо үчүн ДСД даярдоого</t>
  </si>
  <si>
    <t>Борбордук № 2 паркты королоо үчүн ДСД даярдоого</t>
  </si>
  <si>
    <t>Чандалаш айылына ФАП куруу үчүн ДСД даярдоого</t>
  </si>
  <si>
    <t>Чандалаш, Жаңы-Базар, Курулуш жана Акташ айылдарына Балдар ойноочу аянтча куруу үчүн ДСД даярдоого</t>
  </si>
  <si>
    <t>Муниципалдык ишканага ангар салуу үчүн ДСД даярдоого</t>
  </si>
  <si>
    <t>Жаңы-Базар айылындагы паркты реканструкциялоо үчүн ДСД даярдоого</t>
  </si>
  <si>
    <t>Ак-Таш айылындагы көпүрөнү реканструкциялоо үчүн ДСД даярдоого</t>
  </si>
  <si>
    <t>Каныш-Кыя айылынын борборун жасалгалоо үчүн ДСД даярдоого</t>
  </si>
  <si>
    <t>Каныш-Кыя айылындагы 1941-1945-жылдагы согуш ардагерлерин эскерүүчү эстеликти реканструкциялоо үчүн ДСД даярдоого</t>
  </si>
  <si>
    <t>Чапчыма ашуусуна элдер эсалуучу жай куруу үчүн ДСД даярдоого</t>
  </si>
  <si>
    <t>Жер-Капчыгай жана Кара-Булак айылдарынын ортосуна көчө жарыгын орнотуу үчүн ДСД даярдоого</t>
  </si>
  <si>
    <t>Асыл тукум мал чарбаларын өстүрүү үчүн мал сарай салууга ДСД даярдоого</t>
  </si>
  <si>
    <t>Акташ айылына клуб куруу үчүн ДСД даярдоого</t>
  </si>
  <si>
    <t>Акташ жана Чакмак-Суу айылдарына пожарный пунктун куруу үчүн ДСД даярдоого</t>
  </si>
  <si>
    <t>Айгыр-Жал айылына таза суу чыгаруу үчун ДСД даярдоого</t>
  </si>
  <si>
    <t>Чакмак-Суу айылына таза суу чыгаруу үчүн ДСД даярдоого</t>
  </si>
  <si>
    <t>Курулуш айылындагы Палигонду жылдыруу жэ королоого ДСДсын даярдоо</t>
  </si>
  <si>
    <t>Каныш-Кыя айылындагы спорт комплексти фитнес клуб кылууга Сметасын даярдоого</t>
  </si>
  <si>
    <t>Айыл Өкмөтүнө караштуу ар бир (12)айылга мал камоочу жай (кашар) курууга ДСДсын даярдоого</t>
  </si>
  <si>
    <t>Чандалаш айылына ФАП салууга</t>
  </si>
  <si>
    <t>Жергиликтүү тургундар учурунда догдурга көрүнүүгө шарт түзүлөт</t>
  </si>
  <si>
    <t>Райондук деңгээлде Т. Бектургановдун жаркын элесине концерт өткөрүү</t>
  </si>
  <si>
    <t>РМҮ, ЖӨБО</t>
  </si>
  <si>
    <t xml:space="preserve">2025-жыл </t>
  </si>
  <si>
    <t>Элге Т.Бектургановдун таланттарын таануу менен кийинки муундарга таанутуу болот</t>
  </si>
  <si>
    <t>Айгыр-Жал айылына таза суу чыгарууга</t>
  </si>
  <si>
    <t>Айгыр-Жал айылынын калкы ичүүчү таза суу менен камсыздалат</t>
  </si>
  <si>
    <t xml:space="preserve">2025-2026-жыл ичи </t>
  </si>
  <si>
    <t>Туризимди өнүктүрүүгө план программаларды уюштурууга ДСДларды уюштурууга</t>
  </si>
  <si>
    <t>Кайын-Суу Алыш канлын ондоого ДСД</t>
  </si>
  <si>
    <t>Алтын-Бешик б.бакчага балдар ойноочу аянтча жана ограждение</t>
  </si>
  <si>
    <t>Жаналиев мектебинин ашканасынын полун алмаштырууга ДСД</t>
  </si>
  <si>
    <t>Жергиликтүү бюджет. Спец</t>
  </si>
  <si>
    <t>Жергиликтүү бюджет и Спец</t>
  </si>
  <si>
    <t>Кара-Суу айылына 75 орундуу бала бакча курууну Республикалык бюджетке сунуштоого ДСДсын даярдоого май айына</t>
  </si>
  <si>
    <t>Кара-Булак айылына мектеп куруунун ДСДсын аягына чыгарып Республикалык бюджетке сунуштоого</t>
  </si>
  <si>
    <t>отказ депутаттар</t>
  </si>
  <si>
    <t>Ордош таза сууну ондоого</t>
  </si>
  <si>
    <t>Жер-Капчыгай айылындагы ылдыйкы айылына таза суу чыгаруу Кара-Булак айылына чейин</t>
  </si>
  <si>
    <t>жергиликтуу бюджет</t>
  </si>
  <si>
    <t>Ак-Кол, Кок-Колго балдардын эс алуу жайын курууга 3000,0 миң сом соц пакеттен ЗААВ ЧААРАТтан</t>
  </si>
  <si>
    <t>Лыжный база соц пакеттен ЗААВ ЧААРАТтан киргизем</t>
  </si>
  <si>
    <t>2025-жыл май-август айы</t>
  </si>
  <si>
    <t>"ЗААВ ЧААРАТ" фирмасы  тарабынан Райондук соц пакет</t>
  </si>
  <si>
    <t>Лыжный базанын интраструктурасын толуктоого эмерек жабдууларды алып келип берүүгө</t>
  </si>
  <si>
    <t>Лыжный базанын структурасын чыңдоого</t>
  </si>
  <si>
    <t>Ак-Кол, Кок-Кол балдардын жайкы эс алуу эс алуу жайын курууга</t>
  </si>
  <si>
    <t>Ак-Кол, Кок-Кол балдардын жайкы эс алуу эс алуу жайына балдардын жайкы эс алуусуна ыңгайлуу шарт түзүлөт</t>
  </si>
  <si>
    <t>Лыжный базага элдин эс алуусуна жакшы шарт түзүлөт</t>
  </si>
  <si>
    <t>социалдык-экономикалык өнүктүрүү программасы</t>
  </si>
  <si>
    <t>Каныш-Кыя айылына Өрдөш участкасынан келген суу түтүктөрүн оңдоого</t>
  </si>
  <si>
    <t xml:space="preserve">Кара мал жандыктарга ээн салуучу оборудование сатып алууга (табро)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</si>
</sst>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0.0"/>
    <numFmt numFmtId="165" formatCode="0.0"/>
    <numFmt numFmtId="166" formatCode="_-* #,##0.0\ _с_о_м_-;\-* #,##0.0\ _с_о_м_-;_-* &quot;-&quot;??\ _с_о_м_-;_-@_-"/>
    <numFmt numFmtId="167" formatCode="_-* #,##0.0\ _₽_-;\-* #,##0.0\ _₽_-;_-* &quot;-&quot;?\ _₽_-;_-@_-"/>
  </numFmts>
  <fonts count="19" x14ac:knownFonts="1">
    <font>
      <sz val="11"/>
      <color theme="1"/>
      <name val="Calibri"/>
      <family val="2"/>
      <scheme val="minor"/>
    </font>
    <font>
      <sz val="11"/>
      <color theme="1"/>
      <name val="Calibri"/>
      <family val="2"/>
      <charset val="204"/>
      <scheme val="minor"/>
    </font>
    <font>
      <sz val="11"/>
      <color theme="1"/>
      <name val="Calibri"/>
      <family val="2"/>
      <scheme val="minor"/>
    </font>
    <font>
      <sz val="11"/>
      <color theme="1"/>
      <name val="Times New Roman"/>
      <family val="1"/>
      <charset val="204"/>
    </font>
    <font>
      <sz val="12"/>
      <color theme="1"/>
      <name val="Times New Roman"/>
      <family val="1"/>
      <charset val="204"/>
    </font>
    <font>
      <b/>
      <sz val="12"/>
      <color theme="1"/>
      <name val="Times New Roman"/>
      <family val="1"/>
      <charset val="204"/>
    </font>
    <font>
      <b/>
      <sz val="11"/>
      <color theme="1"/>
      <name val="Times New Roman"/>
      <family val="1"/>
      <charset val="204"/>
    </font>
    <font>
      <sz val="12"/>
      <color rgb="FF000000"/>
      <name val="Times New Roman"/>
      <family val="1"/>
      <charset val="204"/>
    </font>
    <font>
      <sz val="11"/>
      <color rgb="FF000000"/>
      <name val="Times New Roman"/>
      <family val="1"/>
      <charset val="204"/>
    </font>
    <font>
      <b/>
      <sz val="12"/>
      <color rgb="FF000000"/>
      <name val="Times New Roman"/>
      <family val="1"/>
      <charset val="204"/>
    </font>
    <font>
      <sz val="10"/>
      <color rgb="FF000000"/>
      <name val="Times New Roman"/>
      <family val="1"/>
      <charset val="204"/>
    </font>
    <font>
      <sz val="11"/>
      <color rgb="FFFF0000"/>
      <name val="Times New Roman"/>
      <family val="1"/>
      <charset val="204"/>
    </font>
    <font>
      <sz val="12"/>
      <color rgb="FFFF0000"/>
      <name val="Times New Roman"/>
      <family val="1"/>
      <charset val="204"/>
    </font>
    <font>
      <sz val="12"/>
      <name val="Times New Roman"/>
      <family val="1"/>
      <charset val="204"/>
    </font>
    <font>
      <sz val="9"/>
      <color indexed="81"/>
      <name val="Tahoma"/>
      <family val="2"/>
      <charset val="204"/>
    </font>
    <font>
      <b/>
      <sz val="9"/>
      <color indexed="81"/>
      <name val="Tahoma"/>
      <family val="2"/>
      <charset val="204"/>
    </font>
    <font>
      <sz val="11"/>
      <name val="Times New Roman"/>
      <family val="1"/>
      <charset val="204"/>
    </font>
    <font>
      <b/>
      <sz val="11"/>
      <color theme="1"/>
      <name val="Calibri"/>
      <family val="2"/>
      <charset val="204"/>
      <scheme val="minor"/>
    </font>
    <font>
      <i/>
      <sz val="12"/>
      <color theme="1"/>
      <name val="Times New Roman"/>
      <family val="1"/>
      <charset val="204"/>
    </font>
  </fonts>
  <fills count="8">
    <fill>
      <patternFill patternType="none"/>
    </fill>
    <fill>
      <patternFill patternType="gray125"/>
    </fill>
    <fill>
      <patternFill patternType="solid">
        <fgColor theme="8" tint="-0.249977111117893"/>
        <bgColor indexed="64"/>
      </patternFill>
    </fill>
    <fill>
      <patternFill patternType="solid">
        <fgColor theme="7"/>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rgb="FF000000"/>
      </left>
      <right/>
      <top/>
      <bottom/>
      <diagonal/>
    </border>
    <border>
      <left style="thin">
        <color indexed="64"/>
      </left>
      <right/>
      <top/>
      <bottom/>
      <diagonal/>
    </border>
  </borders>
  <cellStyleXfs count="2">
    <xf numFmtId="0" fontId="0" fillId="0" borderId="0"/>
    <xf numFmtId="43" fontId="2" fillId="0" borderId="0" applyFont="0" applyFill="0" applyBorder="0" applyAlignment="0" applyProtection="0"/>
  </cellStyleXfs>
  <cellXfs count="178">
    <xf numFmtId="0" fontId="0" fillId="0" borderId="0" xfId="0"/>
    <xf numFmtId="0" fontId="3" fillId="0" borderId="0" xfId="0" applyFont="1"/>
    <xf numFmtId="0" fontId="4" fillId="0" borderId="0" xfId="0" applyFont="1"/>
    <xf numFmtId="0" fontId="6" fillId="0" borderId="0" xfId="0" applyFont="1" applyAlignment="1">
      <alignment horizontal="right"/>
    </xf>
    <xf numFmtId="0" fontId="3" fillId="0" borderId="0" xfId="0" applyFont="1" applyBorder="1"/>
    <xf numFmtId="0" fontId="6" fillId="0" borderId="1" xfId="0" applyFont="1" applyBorder="1"/>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3" fillId="0" borderId="1" xfId="0" applyFont="1" applyBorder="1"/>
    <xf numFmtId="0" fontId="3" fillId="0" borderId="1" xfId="0" applyFont="1" applyBorder="1" applyAlignment="1">
      <alignment wrapText="1"/>
    </xf>
    <xf numFmtId="0" fontId="3" fillId="0" borderId="1" xfId="0" applyFont="1" applyBorder="1" applyAlignment="1">
      <alignment vertical="top" wrapText="1"/>
    </xf>
    <xf numFmtId="0" fontId="7" fillId="0" borderId="1" xfId="0" applyFont="1" applyBorder="1" applyAlignment="1">
      <alignment vertical="top" wrapText="1"/>
    </xf>
    <xf numFmtId="0" fontId="8" fillId="0" borderId="1" xfId="0" applyFont="1" applyBorder="1" applyAlignment="1">
      <alignment vertical="center" wrapText="1"/>
    </xf>
    <xf numFmtId="164" fontId="3" fillId="0" borderId="1" xfId="0" applyNumberFormat="1" applyFont="1" applyBorder="1" applyAlignment="1">
      <alignment horizontal="center" vertical="center"/>
    </xf>
    <xf numFmtId="0" fontId="7" fillId="0" borderId="1" xfId="0" applyFont="1" applyBorder="1" applyAlignment="1">
      <alignment vertical="center" wrapText="1"/>
    </xf>
    <xf numFmtId="0" fontId="3" fillId="0" borderId="1" xfId="0" applyFont="1" applyBorder="1" applyAlignment="1">
      <alignment vertical="center" wrapText="1"/>
    </xf>
    <xf numFmtId="0" fontId="7" fillId="0" borderId="1" xfId="0" applyFont="1" applyBorder="1" applyAlignment="1">
      <alignment wrapText="1"/>
    </xf>
    <xf numFmtId="0" fontId="4" fillId="0" borderId="1" xfId="0" applyFont="1" applyBorder="1" applyAlignment="1">
      <alignment horizontal="center" vertical="center" wrapText="1"/>
    </xf>
    <xf numFmtId="164" fontId="4" fillId="0" borderId="1" xfId="0" applyNumberFormat="1" applyFont="1" applyBorder="1" applyAlignment="1">
      <alignment horizontal="center" vertical="center" wrapText="1"/>
    </xf>
    <xf numFmtId="0" fontId="3" fillId="0" borderId="1" xfId="0" applyFont="1" applyBorder="1" applyAlignment="1">
      <alignment horizontal="left" vertical="top" wrapText="1"/>
    </xf>
    <xf numFmtId="0" fontId="0" fillId="3" borderId="0" xfId="0" applyFill="1"/>
    <xf numFmtId="0" fontId="3" fillId="4" borderId="1" xfId="0" applyFont="1" applyFill="1" applyBorder="1" applyAlignment="1">
      <alignment horizontal="left" vertical="center" wrapText="1"/>
    </xf>
    <xf numFmtId="164" fontId="4" fillId="4" borderId="1" xfId="0" applyNumberFormat="1" applyFont="1" applyFill="1" applyBorder="1" applyAlignment="1">
      <alignment horizontal="center" vertical="center" wrapText="1"/>
    </xf>
    <xf numFmtId="0" fontId="0" fillId="4" borderId="0" xfId="0" applyFill="1"/>
    <xf numFmtId="165" fontId="3" fillId="0" borderId="1" xfId="0" applyNumberFormat="1" applyFont="1" applyBorder="1" applyAlignment="1">
      <alignment horizontal="center" vertical="center"/>
    </xf>
    <xf numFmtId="0" fontId="3" fillId="4" borderId="1" xfId="0" applyFont="1" applyFill="1" applyBorder="1" applyAlignment="1">
      <alignment horizontal="center" vertical="center"/>
    </xf>
    <xf numFmtId="164" fontId="3" fillId="4" borderId="1" xfId="0" applyNumberFormat="1" applyFont="1" applyFill="1" applyBorder="1" applyAlignment="1">
      <alignment horizontal="center" vertical="center"/>
    </xf>
    <xf numFmtId="0" fontId="3" fillId="0" borderId="1" xfId="0" applyFont="1" applyBorder="1" applyAlignment="1">
      <alignment vertical="center"/>
    </xf>
    <xf numFmtId="0" fontId="3" fillId="0" borderId="1" xfId="0" applyFont="1" applyBorder="1" applyAlignment="1"/>
    <xf numFmtId="0" fontId="7" fillId="0" borderId="1" xfId="0" applyFont="1" applyBorder="1" applyAlignment="1">
      <alignment horizontal="justify" vertical="center"/>
    </xf>
    <xf numFmtId="165" fontId="3"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64" fontId="3"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164" fontId="11" fillId="0" borderId="1" xfId="0" applyNumberFormat="1" applyFont="1" applyBorder="1" applyAlignment="1">
      <alignment horizontal="center" vertical="center"/>
    </xf>
    <xf numFmtId="164" fontId="4"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xf>
    <xf numFmtId="0" fontId="0" fillId="0" borderId="0" xfId="0" applyFill="1"/>
    <xf numFmtId="0" fontId="3" fillId="0" borderId="1" xfId="0" applyFont="1" applyFill="1" applyBorder="1" applyAlignment="1">
      <alignment vertical="center" wrapText="1"/>
    </xf>
    <xf numFmtId="0" fontId="3" fillId="0" borderId="1" xfId="0" applyFont="1" applyFill="1" applyBorder="1" applyAlignment="1">
      <alignment horizontal="left" vertical="top" wrapText="1"/>
    </xf>
    <xf numFmtId="0" fontId="7" fillId="0" borderId="4" xfId="0" applyFont="1" applyBorder="1" applyAlignment="1">
      <alignment wrapText="1"/>
    </xf>
    <xf numFmtId="0" fontId="4" fillId="0" borderId="1" xfId="0" applyFont="1" applyFill="1" applyBorder="1" applyAlignment="1">
      <alignment horizontal="center" vertical="center" wrapText="1"/>
    </xf>
    <xf numFmtId="164" fontId="11" fillId="0" borderId="1" xfId="0" applyNumberFormat="1" applyFont="1" applyFill="1" applyBorder="1" applyAlignment="1">
      <alignment horizontal="center" vertical="center"/>
    </xf>
    <xf numFmtId="0" fontId="3"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3" fillId="0" borderId="1" xfId="0" applyFont="1" applyFill="1" applyBorder="1" applyAlignment="1">
      <alignment horizontal="left"/>
    </xf>
    <xf numFmtId="0" fontId="3" fillId="0" borderId="1" xfId="0" applyFont="1" applyFill="1" applyBorder="1" applyAlignment="1">
      <alignment wrapText="1"/>
    </xf>
    <xf numFmtId="164" fontId="3" fillId="0" borderId="3" xfId="0" applyNumberFormat="1" applyFont="1" applyFill="1" applyBorder="1" applyAlignment="1">
      <alignment horizontal="center" vertical="center"/>
    </xf>
    <xf numFmtId="0" fontId="4" fillId="0" borderId="1" xfId="0" applyFont="1" applyBorder="1" applyAlignment="1">
      <alignment wrapText="1"/>
    </xf>
    <xf numFmtId="0" fontId="4" fillId="0" borderId="0" xfId="0" applyFont="1" applyAlignment="1">
      <alignment horizontal="justify" vertical="center"/>
    </xf>
    <xf numFmtId="0" fontId="3" fillId="0" borderId="1" xfId="0" applyFont="1" applyBorder="1" applyAlignment="1">
      <alignment horizontal="center"/>
    </xf>
    <xf numFmtId="166" fontId="3" fillId="0" borderId="1" xfId="1" applyNumberFormat="1" applyFont="1" applyBorder="1" applyAlignment="1">
      <alignment vertical="center" wrapText="1"/>
    </xf>
    <xf numFmtId="164" fontId="16" fillId="0" borderId="1" xfId="0" applyNumberFormat="1" applyFont="1" applyBorder="1" applyAlignment="1">
      <alignment horizontal="center" vertical="center"/>
    </xf>
    <xf numFmtId="164" fontId="16" fillId="0"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4" fillId="0" borderId="1" xfId="0" applyFont="1" applyBorder="1" applyAlignment="1">
      <alignment horizontal="left" wrapText="1"/>
    </xf>
    <xf numFmtId="0" fontId="3" fillId="0" borderId="1" xfId="0" applyFont="1" applyBorder="1" applyAlignment="1">
      <alignment horizontal="left" vertical="center"/>
    </xf>
    <xf numFmtId="0" fontId="7" fillId="0" borderId="2" xfId="0" applyFont="1" applyBorder="1" applyAlignment="1">
      <alignment horizontal="left" vertical="center" wrapText="1"/>
    </xf>
    <xf numFmtId="0" fontId="8" fillId="0" borderId="1" xfId="0" applyFont="1" applyBorder="1" applyAlignment="1">
      <alignment horizontal="left" vertical="top" wrapText="1"/>
    </xf>
    <xf numFmtId="0" fontId="3" fillId="4" borderId="1" xfId="0" applyFont="1" applyFill="1" applyBorder="1" applyAlignment="1">
      <alignment horizontal="left" wrapText="1"/>
    </xf>
    <xf numFmtId="0" fontId="4" fillId="0" borderId="0" xfId="0" applyFont="1" applyAlignment="1">
      <alignment horizontal="left" wrapText="1"/>
    </xf>
    <xf numFmtId="0" fontId="7" fillId="0" borderId="1" xfId="0" applyFont="1" applyBorder="1" applyAlignment="1">
      <alignment horizontal="left" wrapText="1"/>
    </xf>
    <xf numFmtId="0" fontId="3" fillId="0" borderId="3" xfId="0" applyFont="1" applyFill="1" applyBorder="1" applyAlignment="1">
      <alignment horizontal="left" vertical="center" wrapText="1"/>
    </xf>
    <xf numFmtId="0" fontId="4" fillId="0" borderId="1" xfId="0" applyFont="1" applyBorder="1" applyAlignment="1">
      <alignment horizontal="left" vertical="center" wrapText="1"/>
    </xf>
    <xf numFmtId="0" fontId="13" fillId="0" borderId="1" xfId="0" applyFont="1" applyBorder="1" applyAlignment="1">
      <alignment horizontal="left" vertical="center" wrapText="1"/>
    </xf>
    <xf numFmtId="0" fontId="12" fillId="0" borderId="1"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8" fillId="0" borderId="3" xfId="0" applyFont="1" applyFill="1" applyBorder="1" applyAlignment="1">
      <alignment horizontal="left" vertical="center" wrapText="1"/>
    </xf>
    <xf numFmtId="0" fontId="7" fillId="0" borderId="3" xfId="0" applyFont="1" applyFill="1" applyBorder="1" applyAlignment="1">
      <alignment horizontal="left" vertical="center" wrapText="1"/>
    </xf>
    <xf numFmtId="0" fontId="12" fillId="0" borderId="1" xfId="0" applyFont="1" applyBorder="1" applyAlignment="1">
      <alignment horizontal="left" vertical="center" wrapText="1"/>
    </xf>
    <xf numFmtId="0" fontId="7" fillId="5" borderId="1" xfId="0" applyFont="1" applyFill="1" applyBorder="1" applyAlignment="1">
      <alignment horizontal="left" vertical="center" wrapText="1"/>
    </xf>
    <xf numFmtId="0" fontId="16" fillId="4" borderId="1" xfId="0" applyFont="1" applyFill="1" applyBorder="1" applyAlignment="1">
      <alignment horizontal="left" wrapText="1"/>
    </xf>
    <xf numFmtId="0" fontId="7" fillId="0" borderId="6" xfId="0" applyFont="1" applyBorder="1" applyAlignment="1">
      <alignment horizontal="left" vertical="center" wrapText="1"/>
    </xf>
    <xf numFmtId="0" fontId="3" fillId="0" borderId="6" xfId="0" applyFont="1" applyBorder="1" applyAlignment="1">
      <alignment horizontal="left" vertical="center" wrapText="1"/>
    </xf>
    <xf numFmtId="0" fontId="11" fillId="0" borderId="1" xfId="0" applyFont="1" applyBorder="1" applyAlignment="1">
      <alignment horizontal="left" vertical="center" wrapText="1"/>
    </xf>
    <xf numFmtId="0" fontId="11" fillId="6" borderId="1" xfId="0" applyFont="1" applyFill="1" applyBorder="1" applyAlignment="1">
      <alignment horizontal="left" vertical="center" wrapText="1"/>
    </xf>
    <xf numFmtId="0" fontId="16" fillId="5"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5" borderId="1" xfId="0" applyFont="1" applyFill="1" applyBorder="1" applyAlignment="1">
      <alignment horizontal="left" vertical="center" wrapText="1"/>
    </xf>
    <xf numFmtId="0" fontId="7" fillId="4" borderId="1" xfId="0" applyFont="1" applyFill="1" applyBorder="1" applyAlignment="1">
      <alignment horizontal="left" vertical="center" wrapText="1"/>
    </xf>
    <xf numFmtId="0" fontId="7" fillId="0" borderId="3" xfId="0" applyFont="1" applyBorder="1" applyAlignment="1">
      <alignment horizontal="left" vertical="center" wrapText="1"/>
    </xf>
    <xf numFmtId="0" fontId="7" fillId="0" borderId="1" xfId="0" applyFont="1" applyBorder="1" applyAlignment="1">
      <alignment horizontal="left" vertical="top" wrapText="1"/>
    </xf>
    <xf numFmtId="0" fontId="3" fillId="0" borderId="1" xfId="0" applyFont="1" applyBorder="1" applyAlignment="1">
      <alignment horizontal="left" wrapText="1"/>
    </xf>
    <xf numFmtId="164" fontId="3" fillId="0" borderId="1" xfId="0" applyNumberFormat="1" applyFont="1" applyBorder="1" applyAlignment="1">
      <alignment horizontal="center"/>
    </xf>
    <xf numFmtId="165" fontId="3" fillId="0" borderId="1" xfId="0" applyNumberFormat="1" applyFont="1" applyBorder="1" applyAlignment="1">
      <alignment horizontal="center"/>
    </xf>
    <xf numFmtId="0" fontId="3" fillId="0" borderId="3" xfId="0" applyFont="1" applyBorder="1" applyAlignment="1">
      <alignment horizontal="left" vertical="center" wrapText="1"/>
    </xf>
    <xf numFmtId="0" fontId="3" fillId="0" borderId="3" xfId="0" applyFont="1" applyFill="1" applyBorder="1" applyAlignment="1">
      <alignment horizontal="left" vertical="top" wrapText="1"/>
    </xf>
    <xf numFmtId="165" fontId="13" fillId="0" borderId="1" xfId="0" applyNumberFormat="1" applyFont="1" applyBorder="1" applyAlignment="1">
      <alignment horizontal="center" vertical="center" wrapText="1"/>
    </xf>
    <xf numFmtId="0" fontId="3" fillId="0" borderId="1" xfId="0" applyFont="1" applyFill="1" applyBorder="1" applyAlignment="1">
      <alignment vertical="center"/>
    </xf>
    <xf numFmtId="0" fontId="3" fillId="4" borderId="1" xfId="0" applyFont="1" applyFill="1" applyBorder="1" applyAlignment="1">
      <alignment vertical="center"/>
    </xf>
    <xf numFmtId="0" fontId="4" fillId="0" borderId="0" xfId="0" applyFont="1" applyAlignment="1">
      <alignment horizontal="left" vertical="center"/>
    </xf>
    <xf numFmtId="0" fontId="17" fillId="0" borderId="1" xfId="0" applyFont="1" applyBorder="1" applyAlignment="1">
      <alignment horizontal="center"/>
    </xf>
    <xf numFmtId="164" fontId="17" fillId="0" borderId="1" xfId="0" applyNumberFormat="1" applyFont="1" applyBorder="1" applyAlignment="1">
      <alignment horizontal="center"/>
    </xf>
    <xf numFmtId="0" fontId="18" fillId="0" borderId="0" xfId="0" applyFont="1" applyAlignment="1">
      <alignment horizontal="center" vertical="center"/>
    </xf>
    <xf numFmtId="0" fontId="5" fillId="0" borderId="0" xfId="0" applyFont="1" applyAlignment="1"/>
    <xf numFmtId="0" fontId="5" fillId="0" borderId="0" xfId="0" applyFont="1" applyAlignment="1">
      <alignment horizontal="left" vertical="center" indent="15"/>
    </xf>
    <xf numFmtId="0" fontId="5" fillId="0" borderId="0" xfId="0" applyFont="1" applyAlignment="1">
      <alignment vertical="center"/>
    </xf>
    <xf numFmtId="0" fontId="9" fillId="0" borderId="0" xfId="0" applyFont="1" applyBorder="1" applyAlignment="1">
      <alignment vertical="center" wrapText="1"/>
    </xf>
    <xf numFmtId="0" fontId="4" fillId="0" borderId="0" xfId="0" applyFont="1" applyBorder="1"/>
    <xf numFmtId="0" fontId="1" fillId="0" borderId="0" xfId="0" applyFont="1" applyBorder="1"/>
    <xf numFmtId="0" fontId="5" fillId="0" borderId="1" xfId="0" applyFont="1" applyBorder="1"/>
    <xf numFmtId="0" fontId="5" fillId="0" borderId="1" xfId="0" applyFont="1" applyBorder="1" applyAlignment="1">
      <alignment horizontal="center" vertical="center"/>
    </xf>
    <xf numFmtId="0" fontId="4" fillId="0" borderId="1" xfId="0" applyFont="1" applyBorder="1"/>
    <xf numFmtId="0" fontId="4" fillId="0" borderId="1" xfId="0" applyFont="1" applyBorder="1" applyAlignment="1">
      <alignment horizontal="left"/>
    </xf>
    <xf numFmtId="0" fontId="0" fillId="7" borderId="0" xfId="0" applyFill="1"/>
    <xf numFmtId="164" fontId="0" fillId="0" borderId="0" xfId="0" applyNumberFormat="1"/>
    <xf numFmtId="0" fontId="7" fillId="0" borderId="1" xfId="0" applyFont="1" applyFill="1" applyBorder="1" applyAlignment="1">
      <alignment horizontal="center" wrapText="1"/>
    </xf>
    <xf numFmtId="0" fontId="7" fillId="0" borderId="1" xfId="0" applyFont="1" applyFill="1" applyBorder="1" applyAlignment="1">
      <alignment vertical="center" wrapText="1"/>
    </xf>
    <xf numFmtId="0" fontId="7" fillId="0" borderId="2" xfId="0" applyFont="1" applyFill="1" applyBorder="1" applyAlignment="1">
      <alignment horizontal="left" vertical="center" wrapText="1"/>
    </xf>
    <xf numFmtId="164" fontId="3" fillId="0" borderId="2" xfId="0" applyNumberFormat="1" applyFont="1" applyFill="1" applyBorder="1" applyAlignment="1">
      <alignment horizontal="center" vertical="center"/>
    </xf>
    <xf numFmtId="164" fontId="3" fillId="5" borderId="1" xfId="0" applyNumberFormat="1" applyFont="1" applyFill="1" applyBorder="1" applyAlignment="1">
      <alignment horizontal="center" vertical="center"/>
    </xf>
    <xf numFmtId="167" fontId="9" fillId="0" borderId="0" xfId="0" applyNumberFormat="1" applyFont="1" applyBorder="1" applyAlignment="1">
      <alignment horizontal="left" vertical="center" wrapText="1"/>
    </xf>
    <xf numFmtId="0" fontId="7" fillId="0" borderId="9" xfId="0" applyFont="1" applyFill="1" applyBorder="1" applyAlignment="1">
      <alignment horizontal="left" vertical="center" wrapText="1"/>
    </xf>
    <xf numFmtId="0" fontId="4" fillId="0" borderId="1" xfId="0" applyFont="1" applyBorder="1" applyAlignment="1">
      <alignment vertical="center"/>
    </xf>
    <xf numFmtId="0" fontId="4" fillId="0" borderId="0" xfId="0" applyFont="1" applyAlignment="1">
      <alignment horizontal="center"/>
    </xf>
    <xf numFmtId="0" fontId="4" fillId="0" borderId="1" xfId="0" applyFont="1" applyFill="1" applyBorder="1" applyAlignment="1">
      <alignment vertical="center"/>
    </xf>
    <xf numFmtId="165" fontId="13" fillId="0" borderId="1" xfId="0" applyNumberFormat="1" applyFont="1" applyFill="1" applyBorder="1" applyAlignment="1">
      <alignment horizontal="center" vertical="center" wrapText="1"/>
    </xf>
    <xf numFmtId="164" fontId="13" fillId="0" borderId="1"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164" fontId="7" fillId="0" borderId="1" xfId="0" applyNumberFormat="1" applyFont="1" applyFill="1" applyBorder="1" applyAlignment="1">
      <alignment horizontal="center" vertical="center" wrapText="1"/>
    </xf>
    <xf numFmtId="165" fontId="16" fillId="0" borderId="1" xfId="0" applyNumberFormat="1" applyFont="1" applyBorder="1" applyAlignment="1">
      <alignment horizontal="center" vertical="center"/>
    </xf>
    <xf numFmtId="164" fontId="16" fillId="0" borderId="1" xfId="0" applyNumberFormat="1" applyFont="1" applyFill="1" applyBorder="1" applyAlignment="1">
      <alignment horizontal="center"/>
    </xf>
    <xf numFmtId="165" fontId="16" fillId="0" borderId="1" xfId="0" applyNumberFormat="1" applyFont="1" applyFill="1" applyBorder="1" applyAlignment="1">
      <alignment horizontal="center" vertical="center"/>
    </xf>
    <xf numFmtId="0" fontId="16" fillId="0" borderId="1" xfId="0" applyFont="1" applyFill="1" applyBorder="1" applyAlignment="1">
      <alignment horizontal="center"/>
    </xf>
    <xf numFmtId="166" fontId="3" fillId="0" borderId="1" xfId="1" applyNumberFormat="1" applyFont="1" applyFill="1" applyBorder="1" applyAlignment="1">
      <alignment vertical="center" wrapText="1"/>
    </xf>
    <xf numFmtId="164" fontId="16" fillId="0" borderId="3" xfId="0" applyNumberFormat="1" applyFont="1" applyFill="1" applyBorder="1" applyAlignment="1">
      <alignment horizontal="center" vertical="center"/>
    </xf>
    <xf numFmtId="0" fontId="3" fillId="0" borderId="1" xfId="0" applyFont="1" applyFill="1" applyBorder="1" applyAlignment="1"/>
    <xf numFmtId="0" fontId="3" fillId="0" borderId="3" xfId="0" applyFont="1" applyBorder="1" applyAlignment="1">
      <alignment horizontal="right" vertical="center"/>
    </xf>
    <xf numFmtId="0" fontId="3" fillId="0" borderId="2" xfId="0" applyFont="1" applyBorder="1" applyAlignment="1">
      <alignment horizontal="right" vertic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7" xfId="0" applyFont="1" applyBorder="1" applyAlignment="1">
      <alignment horizontal="left" vertical="center" wrapText="1"/>
    </xf>
    <xf numFmtId="0" fontId="3" fillId="0" borderId="7" xfId="0" applyFont="1" applyBorder="1" applyAlignment="1">
      <alignment horizontal="right" vertical="center"/>
    </xf>
    <xf numFmtId="0" fontId="7" fillId="0" borderId="3" xfId="0" applyFont="1" applyBorder="1" applyAlignment="1">
      <alignment horizontal="left" vertical="center" wrapText="1"/>
    </xf>
    <xf numFmtId="0" fontId="7" fillId="0" borderId="7" xfId="0" applyFont="1" applyBorder="1" applyAlignment="1">
      <alignment horizontal="left" vertical="center" wrapText="1"/>
    </xf>
    <xf numFmtId="0" fontId="7" fillId="0" borderId="2" xfId="0" applyFont="1" applyBorder="1" applyAlignment="1">
      <alignment horizontal="left" vertical="center" wrapText="1"/>
    </xf>
    <xf numFmtId="0" fontId="6" fillId="5" borderId="1" xfId="0" applyFont="1" applyFill="1" applyBorder="1" applyAlignment="1">
      <alignment horizontal="center" vertical="center"/>
    </xf>
    <xf numFmtId="0" fontId="3" fillId="5" borderId="1" xfId="0" applyFont="1" applyFill="1" applyBorder="1" applyAlignment="1">
      <alignment horizontal="center" vertical="center"/>
    </xf>
    <xf numFmtId="0" fontId="7" fillId="0" borderId="3" xfId="0" applyFont="1" applyFill="1" applyBorder="1" applyAlignment="1">
      <alignment horizontal="left" vertical="center" wrapText="1"/>
    </xf>
    <xf numFmtId="0" fontId="7" fillId="0" borderId="2" xfId="0" applyFont="1" applyFill="1" applyBorder="1" applyAlignment="1">
      <alignment horizontal="left" vertical="center" wrapText="1"/>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5" fillId="0" borderId="0" xfId="0" applyFont="1" applyBorder="1" applyAlignment="1">
      <alignment horizontal="center"/>
    </xf>
    <xf numFmtId="0" fontId="5" fillId="0" borderId="0" xfId="0" applyFont="1" applyAlignment="1">
      <alignment horizontal="right"/>
    </xf>
    <xf numFmtId="0" fontId="6" fillId="5" borderId="1" xfId="0" applyFont="1" applyFill="1" applyBorder="1" applyAlignment="1">
      <alignment horizontal="center"/>
    </xf>
    <xf numFmtId="0" fontId="3" fillId="5" borderId="1" xfId="0" applyFont="1" applyFill="1" applyBorder="1" applyAlignment="1">
      <alignment horizontal="center"/>
    </xf>
    <xf numFmtId="0" fontId="8" fillId="0" borderId="3" xfId="0" applyFont="1" applyBorder="1" applyAlignment="1">
      <alignment horizontal="left" vertical="center" wrapText="1"/>
    </xf>
    <xf numFmtId="0" fontId="8" fillId="0" borderId="7" xfId="0" applyFont="1" applyBorder="1" applyAlignment="1">
      <alignment horizontal="left" vertical="center" wrapText="1"/>
    </xf>
    <xf numFmtId="0" fontId="8" fillId="0" borderId="2" xfId="0" applyFont="1" applyBorder="1" applyAlignment="1">
      <alignment horizontal="left" vertical="center" wrapText="1"/>
    </xf>
    <xf numFmtId="0" fontId="3" fillId="0" borderId="3" xfId="0" applyFont="1" applyFill="1" applyBorder="1" applyAlignment="1">
      <alignment horizontal="right" vertical="center"/>
    </xf>
    <xf numFmtId="0" fontId="3" fillId="0" borderId="7" xfId="0" applyFont="1" applyFill="1" applyBorder="1" applyAlignment="1">
      <alignment horizontal="right" vertical="center"/>
    </xf>
    <xf numFmtId="0" fontId="3" fillId="0" borderId="2" xfId="0" applyFont="1" applyFill="1" applyBorder="1" applyAlignment="1">
      <alignment horizontal="right" vertical="center"/>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0" fillId="0" borderId="9" xfId="0" applyBorder="1" applyAlignment="1">
      <alignment horizontal="center" wrapText="1"/>
    </xf>
    <xf numFmtId="0" fontId="11" fillId="0" borderId="3" xfId="0" applyFont="1" applyBorder="1" applyAlignment="1">
      <alignment horizontal="left" vertical="center" wrapText="1"/>
    </xf>
    <xf numFmtId="0" fontId="11"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5" fillId="0" borderId="0" xfId="0" applyFont="1" applyBorder="1" applyAlignment="1">
      <alignment horizontal="left" vertical="center"/>
    </xf>
    <xf numFmtId="0" fontId="17" fillId="0" borderId="4" xfId="0" applyFont="1" applyBorder="1" applyAlignment="1">
      <alignment horizontal="center"/>
    </xf>
    <xf numFmtId="0" fontId="17" fillId="0" borderId="5" xfId="0" applyFont="1" applyBorder="1" applyAlignment="1">
      <alignment horizontal="center"/>
    </xf>
    <xf numFmtId="0" fontId="17" fillId="0" borderId="6" xfId="0" applyFont="1" applyBorder="1" applyAlignment="1">
      <alignment horizontal="center"/>
    </xf>
    <xf numFmtId="0" fontId="9" fillId="0" borderId="8" xfId="0" applyFont="1" applyBorder="1" applyAlignment="1">
      <alignment horizontal="left" vertical="center" wrapText="1"/>
    </xf>
    <xf numFmtId="0" fontId="9" fillId="0" borderId="0" xfId="0" applyFont="1" applyBorder="1" applyAlignment="1">
      <alignment horizontal="left" vertical="center" wrapText="1"/>
    </xf>
    <xf numFmtId="0" fontId="3" fillId="5" borderId="4" xfId="0" applyFont="1" applyFill="1" applyBorder="1" applyAlignment="1">
      <alignment horizontal="center"/>
    </xf>
    <xf numFmtId="0" fontId="3" fillId="5" borderId="5" xfId="0" applyFont="1" applyFill="1" applyBorder="1" applyAlignment="1">
      <alignment horizontal="center"/>
    </xf>
    <xf numFmtId="0" fontId="3" fillId="5" borderId="6" xfId="0" applyFont="1" applyFill="1" applyBorder="1" applyAlignment="1">
      <alignment horizontal="center"/>
    </xf>
    <xf numFmtId="0" fontId="7" fillId="0" borderId="7" xfId="0" applyFont="1" applyFill="1" applyBorder="1" applyAlignment="1">
      <alignment horizontal="left" vertical="center" wrapText="1"/>
    </xf>
    <xf numFmtId="0" fontId="3" fillId="4" borderId="3" xfId="0" applyFont="1" applyFill="1" applyBorder="1" applyAlignment="1">
      <alignment horizontal="right" vertical="center"/>
    </xf>
    <xf numFmtId="0" fontId="3" fillId="4" borderId="7" xfId="0" applyFont="1" applyFill="1" applyBorder="1" applyAlignment="1">
      <alignment horizontal="right" vertical="center"/>
    </xf>
    <xf numFmtId="0" fontId="3" fillId="4" borderId="2" xfId="0" applyFont="1" applyFill="1" applyBorder="1" applyAlignment="1">
      <alignment horizontal="right" vertical="center"/>
    </xf>
    <xf numFmtId="0" fontId="3" fillId="2" borderId="1" xfId="0" applyFont="1" applyFill="1" applyBorder="1" applyAlignment="1">
      <alignment horizontal="center" vertical="center"/>
    </xf>
    <xf numFmtId="0" fontId="5" fillId="0" borderId="0" xfId="0" applyFont="1" applyAlignment="1">
      <alignment horizontal="center"/>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K153"/>
  <sheetViews>
    <sheetView tabSelected="1" view="pageBreakPreview" topLeftCell="A54" zoomScale="90" zoomScaleNormal="100" zoomScaleSheetLayoutView="90" workbookViewId="0">
      <selection activeCell="F68" sqref="F68"/>
    </sheetView>
  </sheetViews>
  <sheetFormatPr defaultRowHeight="15" x14ac:dyDescent="0.25"/>
  <cols>
    <col min="1" max="1" width="4.140625" bestFit="1" customWidth="1"/>
    <col min="2" max="2" width="37.28515625" customWidth="1"/>
    <col min="3" max="3" width="47.85546875" customWidth="1"/>
    <col min="4" max="4" width="15.28515625" customWidth="1"/>
    <col min="5" max="5" width="38.28515625" customWidth="1"/>
    <col min="6" max="6" width="20.85546875" customWidth="1"/>
    <col min="7" max="7" width="13.7109375" customWidth="1"/>
    <col min="8" max="8" width="20.42578125" customWidth="1"/>
  </cols>
  <sheetData>
    <row r="2" spans="1:8" s="2" customFormat="1" ht="15.75" x14ac:dyDescent="0.25">
      <c r="A2" s="95"/>
      <c r="B2" s="96" t="s">
        <v>347</v>
      </c>
      <c r="F2" s="96"/>
      <c r="G2" s="96" t="s">
        <v>348</v>
      </c>
    </row>
    <row r="3" spans="1:8" s="2" customFormat="1" ht="15.75" x14ac:dyDescent="0.25">
      <c r="A3" s="97"/>
      <c r="B3" s="96" t="s">
        <v>349</v>
      </c>
      <c r="F3" s="96"/>
      <c r="G3" s="96" t="s">
        <v>350</v>
      </c>
    </row>
    <row r="4" spans="1:8" s="2" customFormat="1" ht="15.75" x14ac:dyDescent="0.25">
      <c r="A4" s="97"/>
      <c r="B4" s="98" t="s">
        <v>351</v>
      </c>
      <c r="F4" s="98"/>
      <c r="G4" s="98" t="s">
        <v>352</v>
      </c>
    </row>
    <row r="5" spans="1:8" s="2" customFormat="1" ht="15.75" x14ac:dyDescent="0.25">
      <c r="A5" s="97"/>
      <c r="B5" s="98" t="s">
        <v>353</v>
      </c>
      <c r="F5" s="98"/>
      <c r="G5" s="98" t="s">
        <v>355</v>
      </c>
    </row>
    <row r="6" spans="1:8" s="2" customFormat="1" ht="15.75" x14ac:dyDescent="0.25">
      <c r="A6" s="97"/>
      <c r="B6" s="98" t="s">
        <v>354</v>
      </c>
      <c r="F6" s="98"/>
      <c r="G6" s="98" t="s">
        <v>354</v>
      </c>
    </row>
    <row r="7" spans="1:8" ht="15.75" x14ac:dyDescent="0.25">
      <c r="A7" s="1"/>
      <c r="B7" s="1"/>
      <c r="C7" s="1"/>
      <c r="D7" s="1"/>
      <c r="E7" s="1"/>
      <c r="F7" s="146"/>
      <c r="G7" s="146"/>
      <c r="H7" s="146"/>
    </row>
    <row r="8" spans="1:8" x14ac:dyDescent="0.25">
      <c r="A8" s="1"/>
      <c r="B8" s="1"/>
      <c r="C8" s="1"/>
      <c r="D8" s="1"/>
      <c r="E8" s="1"/>
      <c r="F8" s="3"/>
      <c r="G8" s="3"/>
      <c r="H8" s="3"/>
    </row>
    <row r="9" spans="1:8" ht="15.75" x14ac:dyDescent="0.25">
      <c r="A9" s="4"/>
      <c r="B9" s="145" t="s">
        <v>0</v>
      </c>
      <c r="C9" s="145"/>
      <c r="D9" s="145"/>
      <c r="E9" s="145"/>
      <c r="F9" s="145"/>
      <c r="G9" s="145"/>
      <c r="H9" s="145"/>
    </row>
    <row r="10" spans="1:8" ht="15.75" x14ac:dyDescent="0.25">
      <c r="A10" s="4"/>
      <c r="B10" s="145" t="s">
        <v>444</v>
      </c>
      <c r="C10" s="145"/>
      <c r="D10" s="145"/>
      <c r="E10" s="145"/>
      <c r="F10" s="145"/>
      <c r="G10" s="145"/>
      <c r="H10" s="145"/>
    </row>
    <row r="11" spans="1:8" x14ac:dyDescent="0.25">
      <c r="A11" s="4"/>
      <c r="B11" s="4"/>
      <c r="C11" s="4"/>
      <c r="D11" s="4"/>
      <c r="E11" s="4"/>
      <c r="F11" s="4"/>
      <c r="G11" s="4"/>
      <c r="H11" s="4"/>
    </row>
    <row r="12" spans="1:8" ht="42.75" x14ac:dyDescent="0.25">
      <c r="A12" s="5" t="s">
        <v>1</v>
      </c>
      <c r="B12" s="6" t="s">
        <v>2</v>
      </c>
      <c r="C12" s="6" t="s">
        <v>3</v>
      </c>
      <c r="D12" s="7" t="s">
        <v>4</v>
      </c>
      <c r="E12" s="7" t="s">
        <v>5</v>
      </c>
      <c r="F12" s="6" t="s">
        <v>6</v>
      </c>
      <c r="G12" s="7" t="s">
        <v>7</v>
      </c>
      <c r="H12" s="7" t="s">
        <v>8</v>
      </c>
    </row>
    <row r="13" spans="1:8" x14ac:dyDescent="0.25">
      <c r="A13" s="147" t="s">
        <v>9</v>
      </c>
      <c r="B13" s="148"/>
      <c r="C13" s="148"/>
      <c r="D13" s="148"/>
      <c r="E13" s="148"/>
      <c r="F13" s="148"/>
      <c r="G13" s="148"/>
      <c r="H13" s="148"/>
    </row>
    <row r="14" spans="1:8" ht="90" x14ac:dyDescent="0.25">
      <c r="A14" s="27">
        <v>1</v>
      </c>
      <c r="B14" s="9" t="s">
        <v>10</v>
      </c>
      <c r="C14" s="19" t="s">
        <v>11</v>
      </c>
      <c r="D14" s="51"/>
      <c r="E14" s="19" t="s">
        <v>12</v>
      </c>
      <c r="F14" s="19" t="s">
        <v>44</v>
      </c>
      <c r="G14" s="83" t="s">
        <v>13</v>
      </c>
      <c r="H14" s="56" t="s">
        <v>14</v>
      </c>
    </row>
    <row r="15" spans="1:8" ht="90" x14ac:dyDescent="0.25">
      <c r="A15" s="27">
        <v>2</v>
      </c>
      <c r="B15" s="19" t="s">
        <v>15</v>
      </c>
      <c r="C15" s="60" t="s">
        <v>16</v>
      </c>
      <c r="D15" s="51"/>
      <c r="E15" s="84" t="s">
        <v>17</v>
      </c>
      <c r="F15" s="19" t="s">
        <v>18</v>
      </c>
      <c r="G15" s="83" t="s">
        <v>19</v>
      </c>
      <c r="H15" s="60" t="s">
        <v>20</v>
      </c>
    </row>
    <row r="16" spans="1:8" x14ac:dyDescent="0.25">
      <c r="A16" s="147" t="s">
        <v>21</v>
      </c>
      <c r="B16" s="148"/>
      <c r="C16" s="148"/>
      <c r="D16" s="148"/>
      <c r="E16" s="148"/>
      <c r="F16" s="148"/>
      <c r="G16" s="148"/>
      <c r="H16" s="148"/>
    </row>
    <row r="17" spans="1:8" ht="41.45" customHeight="1" x14ac:dyDescent="0.25">
      <c r="A17" s="129">
        <v>3</v>
      </c>
      <c r="B17" s="131" t="s">
        <v>22</v>
      </c>
      <c r="C17" s="10" t="s">
        <v>247</v>
      </c>
      <c r="D17" s="53">
        <v>1000</v>
      </c>
      <c r="E17" s="19" t="s">
        <v>272</v>
      </c>
      <c r="F17" s="31" t="s">
        <v>23</v>
      </c>
      <c r="G17" s="31" t="s">
        <v>69</v>
      </c>
      <c r="H17" s="76" t="s">
        <v>173</v>
      </c>
    </row>
    <row r="18" spans="1:8" s="38" customFormat="1" ht="31.5" x14ac:dyDescent="0.25">
      <c r="A18" s="134"/>
      <c r="B18" s="133"/>
      <c r="C18" s="39" t="s">
        <v>359</v>
      </c>
      <c r="D18" s="37">
        <f>913.2+1014+1450.1+1257.8+1567+1822.5+1426.7+3139.4+4946.8</f>
        <v>17537.5</v>
      </c>
      <c r="E18" s="40" t="s">
        <v>248</v>
      </c>
      <c r="F18" s="45" t="s">
        <v>24</v>
      </c>
      <c r="G18" s="31" t="s">
        <v>69</v>
      </c>
      <c r="H18" s="45" t="s">
        <v>20</v>
      </c>
    </row>
    <row r="19" spans="1:8" s="38" customFormat="1" ht="90" x14ac:dyDescent="0.25">
      <c r="A19" s="134"/>
      <c r="B19" s="133"/>
      <c r="C19" s="87" t="s">
        <v>195</v>
      </c>
      <c r="D19" s="48">
        <v>171.3</v>
      </c>
      <c r="E19" s="88" t="s">
        <v>249</v>
      </c>
      <c r="F19" s="31" t="s">
        <v>34</v>
      </c>
      <c r="G19" s="31" t="s">
        <v>69</v>
      </c>
      <c r="H19" s="45" t="s">
        <v>20</v>
      </c>
    </row>
    <row r="20" spans="1:8" s="38" customFormat="1" ht="60" x14ac:dyDescent="0.25">
      <c r="A20" s="130"/>
      <c r="B20" s="133"/>
      <c r="C20" s="40" t="s">
        <v>36</v>
      </c>
      <c r="D20" s="36">
        <v>500</v>
      </c>
      <c r="E20" s="88" t="s">
        <v>249</v>
      </c>
      <c r="F20" s="45" t="s">
        <v>34</v>
      </c>
      <c r="G20" s="45" t="s">
        <v>35</v>
      </c>
      <c r="H20" s="79" t="s">
        <v>20</v>
      </c>
    </row>
    <row r="21" spans="1:8" ht="60" x14ac:dyDescent="0.25">
      <c r="A21" s="27">
        <v>4</v>
      </c>
      <c r="B21" s="31" t="s">
        <v>250</v>
      </c>
      <c r="C21" s="31" t="s">
        <v>109</v>
      </c>
      <c r="D21" s="37">
        <v>5400</v>
      </c>
      <c r="E21" s="12" t="s">
        <v>110</v>
      </c>
      <c r="F21" s="74" t="s">
        <v>34</v>
      </c>
      <c r="G21" s="31" t="s">
        <v>251</v>
      </c>
      <c r="H21" s="31" t="s">
        <v>20</v>
      </c>
    </row>
    <row r="22" spans="1:8" s="106" customFormat="1" ht="62.45" customHeight="1" x14ac:dyDescent="0.25">
      <c r="A22" s="142">
        <v>5</v>
      </c>
      <c r="B22" s="135" t="s">
        <v>252</v>
      </c>
      <c r="C22" s="110" t="s">
        <v>258</v>
      </c>
      <c r="D22" s="111">
        <v>1000</v>
      </c>
      <c r="E22" s="135" t="s">
        <v>259</v>
      </c>
      <c r="F22" s="135" t="s">
        <v>34</v>
      </c>
      <c r="G22" s="135" t="s">
        <v>253</v>
      </c>
      <c r="H22" s="135" t="s">
        <v>20</v>
      </c>
    </row>
    <row r="23" spans="1:8" ht="62.45" customHeight="1" x14ac:dyDescent="0.25">
      <c r="A23" s="143"/>
      <c r="B23" s="136"/>
      <c r="C23" s="45" t="s">
        <v>231</v>
      </c>
      <c r="D23" s="37">
        <v>5000</v>
      </c>
      <c r="E23" s="136"/>
      <c r="F23" s="136"/>
      <c r="G23" s="136"/>
      <c r="H23" s="136"/>
    </row>
    <row r="24" spans="1:8" s="106" customFormat="1" ht="31.5" x14ac:dyDescent="0.25">
      <c r="A24" s="144"/>
      <c r="B24" s="137"/>
      <c r="C24" s="45" t="s">
        <v>296</v>
      </c>
      <c r="D24" s="37">
        <v>1500</v>
      </c>
      <c r="E24" s="137"/>
      <c r="F24" s="137"/>
      <c r="G24" s="137"/>
      <c r="H24" s="137"/>
    </row>
    <row r="25" spans="1:8" ht="47.25" x14ac:dyDescent="0.25">
      <c r="A25" s="27">
        <v>6</v>
      </c>
      <c r="B25" s="31" t="s">
        <v>260</v>
      </c>
      <c r="C25" s="31" t="s">
        <v>198</v>
      </c>
      <c r="D25" s="54">
        <v>25078.5</v>
      </c>
      <c r="E25" s="31" t="s">
        <v>256</v>
      </c>
      <c r="F25" s="31" t="s">
        <v>254</v>
      </c>
      <c r="G25" s="31" t="s">
        <v>69</v>
      </c>
      <c r="H25" s="76" t="s">
        <v>173</v>
      </c>
    </row>
    <row r="26" spans="1:8" ht="78.75" x14ac:dyDescent="0.25">
      <c r="A26" s="27">
        <v>7</v>
      </c>
      <c r="B26" s="31" t="s">
        <v>255</v>
      </c>
      <c r="C26" s="31" t="s">
        <v>111</v>
      </c>
      <c r="D26" s="13">
        <v>30000</v>
      </c>
      <c r="E26" s="31" t="s">
        <v>257</v>
      </c>
      <c r="F26" s="31" t="s">
        <v>34</v>
      </c>
      <c r="G26" s="31" t="s">
        <v>69</v>
      </c>
      <c r="H26" s="72" t="s">
        <v>112</v>
      </c>
    </row>
    <row r="27" spans="1:8" ht="47.25" x14ac:dyDescent="0.25">
      <c r="A27" s="129">
        <v>8</v>
      </c>
      <c r="B27" s="135" t="s">
        <v>261</v>
      </c>
      <c r="C27" s="31" t="s">
        <v>192</v>
      </c>
      <c r="D27" s="53">
        <v>2005.4</v>
      </c>
      <c r="E27" s="135" t="s">
        <v>193</v>
      </c>
      <c r="F27" s="135" t="s">
        <v>254</v>
      </c>
      <c r="G27" s="135" t="s">
        <v>69</v>
      </c>
      <c r="H27" s="159" t="s">
        <v>173</v>
      </c>
    </row>
    <row r="28" spans="1:8" ht="63" x14ac:dyDescent="0.25">
      <c r="A28" s="130"/>
      <c r="B28" s="137"/>
      <c r="C28" s="31" t="s">
        <v>194</v>
      </c>
      <c r="D28" s="53">
        <v>3319</v>
      </c>
      <c r="E28" s="137"/>
      <c r="F28" s="137"/>
      <c r="G28" s="137"/>
      <c r="H28" s="160"/>
    </row>
    <row r="29" spans="1:8" ht="47.25" x14ac:dyDescent="0.25">
      <c r="A29" s="27">
        <v>9</v>
      </c>
      <c r="B29" s="19" t="s">
        <v>262</v>
      </c>
      <c r="C29" s="19" t="s">
        <v>196</v>
      </c>
      <c r="D29" s="120">
        <v>8166.9</v>
      </c>
      <c r="E29" s="31" t="s">
        <v>197</v>
      </c>
      <c r="F29" s="31" t="s">
        <v>254</v>
      </c>
      <c r="G29" s="31" t="s">
        <v>69</v>
      </c>
      <c r="H29" s="76" t="s">
        <v>173</v>
      </c>
    </row>
    <row r="30" spans="1:8" ht="78.75" x14ac:dyDescent="0.25">
      <c r="A30" s="129">
        <v>10</v>
      </c>
      <c r="B30" s="161" t="s">
        <v>263</v>
      </c>
      <c r="C30" s="49" t="s">
        <v>209</v>
      </c>
      <c r="D30" s="89">
        <v>10000</v>
      </c>
      <c r="E30" s="31" t="s">
        <v>211</v>
      </c>
      <c r="F30" s="31" t="s">
        <v>264</v>
      </c>
      <c r="G30" s="31" t="s">
        <v>210</v>
      </c>
      <c r="H30" s="77" t="s">
        <v>212</v>
      </c>
    </row>
    <row r="31" spans="1:8" ht="78.75" x14ac:dyDescent="0.25">
      <c r="A31" s="130"/>
      <c r="B31" s="162"/>
      <c r="C31" s="49" t="s">
        <v>228</v>
      </c>
      <c r="D31" s="89">
        <v>10000</v>
      </c>
      <c r="E31" s="31" t="s">
        <v>211</v>
      </c>
      <c r="F31" s="31" t="s">
        <v>264</v>
      </c>
      <c r="G31" s="31" t="s">
        <v>210</v>
      </c>
      <c r="H31" s="77" t="s">
        <v>212</v>
      </c>
    </row>
    <row r="32" spans="1:8" s="38" customFormat="1" ht="45" x14ac:dyDescent="0.25">
      <c r="A32" s="90">
        <v>11</v>
      </c>
      <c r="B32" s="40" t="s">
        <v>265</v>
      </c>
      <c r="C32" s="40" t="s">
        <v>429</v>
      </c>
      <c r="D32" s="119">
        <v>48609</v>
      </c>
      <c r="E32" s="45" t="s">
        <v>266</v>
      </c>
      <c r="F32" s="31" t="s">
        <v>34</v>
      </c>
      <c r="G32" s="31" t="s">
        <v>69</v>
      </c>
      <c r="H32" s="78" t="s">
        <v>38</v>
      </c>
    </row>
    <row r="33" spans="1:10" ht="31.5" x14ac:dyDescent="0.25">
      <c r="A33" s="27">
        <v>12</v>
      </c>
      <c r="B33" s="19" t="s">
        <v>273</v>
      </c>
      <c r="C33" s="19" t="s">
        <v>33</v>
      </c>
      <c r="D33" s="18">
        <v>2000</v>
      </c>
      <c r="E33" s="31" t="s">
        <v>274</v>
      </c>
      <c r="F33" s="31" t="s">
        <v>34</v>
      </c>
      <c r="G33" s="31" t="s">
        <v>35</v>
      </c>
      <c r="H33" s="44" t="s">
        <v>20</v>
      </c>
    </row>
    <row r="34" spans="1:10" ht="46.9" customHeight="1" x14ac:dyDescent="0.25">
      <c r="A34" s="129">
        <v>13</v>
      </c>
      <c r="B34" s="131" t="s">
        <v>275</v>
      </c>
      <c r="C34" s="19" t="s">
        <v>229</v>
      </c>
      <c r="D34" s="119">
        <v>3000</v>
      </c>
      <c r="E34" s="135" t="s">
        <v>277</v>
      </c>
      <c r="F34" s="31" t="s">
        <v>276</v>
      </c>
      <c r="G34" s="31" t="s">
        <v>69</v>
      </c>
      <c r="H34" s="76" t="s">
        <v>173</v>
      </c>
    </row>
    <row r="35" spans="1:10" ht="45" x14ac:dyDescent="0.25">
      <c r="A35" s="130"/>
      <c r="B35" s="132"/>
      <c r="C35" s="19" t="s">
        <v>230</v>
      </c>
      <c r="D35" s="18">
        <v>2000</v>
      </c>
      <c r="E35" s="137"/>
      <c r="F35" s="31" t="s">
        <v>34</v>
      </c>
      <c r="G35" s="31" t="s">
        <v>35</v>
      </c>
      <c r="H35" s="44" t="s">
        <v>20</v>
      </c>
    </row>
    <row r="36" spans="1:10" ht="47.25" x14ac:dyDescent="0.25">
      <c r="A36" s="27">
        <v>14</v>
      </c>
      <c r="B36" s="19" t="s">
        <v>271</v>
      </c>
      <c r="C36" s="19" t="s">
        <v>430</v>
      </c>
      <c r="D36" s="42"/>
      <c r="E36" s="31" t="s">
        <v>197</v>
      </c>
      <c r="F36" s="31" t="s">
        <v>34</v>
      </c>
      <c r="G36" s="31" t="s">
        <v>37</v>
      </c>
      <c r="H36" s="80" t="s">
        <v>38</v>
      </c>
    </row>
    <row r="37" spans="1:10" s="38" customFormat="1" ht="47.25" x14ac:dyDescent="0.25">
      <c r="A37" s="90">
        <v>15</v>
      </c>
      <c r="B37" s="40" t="s">
        <v>270</v>
      </c>
      <c r="C37" s="40" t="s">
        <v>269</v>
      </c>
      <c r="D37" s="118">
        <v>17816.7</v>
      </c>
      <c r="E37" s="45" t="s">
        <v>256</v>
      </c>
      <c r="F37" s="45" t="s">
        <v>34</v>
      </c>
      <c r="G37" s="45" t="s">
        <v>35</v>
      </c>
      <c r="H37" s="79" t="s">
        <v>20</v>
      </c>
    </row>
    <row r="38" spans="1:10" s="23" customFormat="1" ht="47.25" x14ac:dyDescent="0.25">
      <c r="A38" s="91">
        <v>16</v>
      </c>
      <c r="B38" s="21" t="s">
        <v>39</v>
      </c>
      <c r="C38" s="21" t="s">
        <v>268</v>
      </c>
      <c r="D38" s="22">
        <v>1000</v>
      </c>
      <c r="E38" s="81" t="s">
        <v>267</v>
      </c>
      <c r="F38" s="81" t="s">
        <v>34</v>
      </c>
      <c r="G38" s="81" t="s">
        <v>35</v>
      </c>
      <c r="H38" s="21" t="s">
        <v>20</v>
      </c>
    </row>
    <row r="39" spans="1:10" ht="78.75" x14ac:dyDescent="0.25">
      <c r="A39" s="27">
        <v>17</v>
      </c>
      <c r="B39" s="44" t="s">
        <v>279</v>
      </c>
      <c r="C39" s="44" t="s">
        <v>40</v>
      </c>
      <c r="D39" s="36">
        <v>1645.2</v>
      </c>
      <c r="E39" s="82" t="s">
        <v>278</v>
      </c>
      <c r="F39" s="81" t="s">
        <v>34</v>
      </c>
      <c r="G39" s="82" t="s">
        <v>35</v>
      </c>
      <c r="H39" s="44" t="s">
        <v>427</v>
      </c>
    </row>
    <row r="40" spans="1:10" ht="47.25" x14ac:dyDescent="0.25">
      <c r="A40" s="27">
        <v>18</v>
      </c>
      <c r="B40" s="44" t="s">
        <v>280</v>
      </c>
      <c r="C40" s="44" t="s">
        <v>225</v>
      </c>
      <c r="D40" s="36">
        <v>3105.1</v>
      </c>
      <c r="E40" s="31" t="s">
        <v>281</v>
      </c>
      <c r="F40" s="81" t="s">
        <v>34</v>
      </c>
      <c r="G40" s="81" t="s">
        <v>35</v>
      </c>
      <c r="H40" s="21" t="s">
        <v>427</v>
      </c>
    </row>
    <row r="41" spans="1:10" ht="47.25" x14ac:dyDescent="0.25">
      <c r="A41" s="27">
        <v>19</v>
      </c>
      <c r="B41" s="44" t="s">
        <v>226</v>
      </c>
      <c r="C41" s="44" t="s">
        <v>282</v>
      </c>
      <c r="D41" s="36">
        <v>158</v>
      </c>
      <c r="E41" s="31" t="s">
        <v>283</v>
      </c>
      <c r="F41" s="81" t="s">
        <v>34</v>
      </c>
      <c r="G41" s="81" t="s">
        <v>35</v>
      </c>
      <c r="H41" s="21" t="s">
        <v>20</v>
      </c>
    </row>
    <row r="42" spans="1:10" ht="63" x14ac:dyDescent="0.25">
      <c r="A42" s="27">
        <v>20</v>
      </c>
      <c r="B42" s="31" t="s">
        <v>284</v>
      </c>
      <c r="C42" s="16" t="s">
        <v>169</v>
      </c>
      <c r="D42" s="53">
        <v>10000</v>
      </c>
      <c r="E42" s="31" t="s">
        <v>170</v>
      </c>
      <c r="F42" s="31" t="s">
        <v>285</v>
      </c>
      <c r="G42" s="31" t="s">
        <v>172</v>
      </c>
      <c r="H42" s="71" t="s">
        <v>173</v>
      </c>
    </row>
    <row r="43" spans="1:10" ht="47.25" x14ac:dyDescent="0.25">
      <c r="A43" s="27">
        <v>21</v>
      </c>
      <c r="B43" s="34" t="s">
        <v>271</v>
      </c>
      <c r="C43" s="16" t="s">
        <v>174</v>
      </c>
      <c r="D43" s="32">
        <v>140000</v>
      </c>
      <c r="E43" s="31" t="s">
        <v>175</v>
      </c>
      <c r="F43" s="31" t="s">
        <v>286</v>
      </c>
      <c r="G43" s="31" t="s">
        <v>176</v>
      </c>
      <c r="H43" s="72" t="s">
        <v>177</v>
      </c>
    </row>
    <row r="44" spans="1:10" ht="63" x14ac:dyDescent="0.25">
      <c r="A44" s="27">
        <v>22</v>
      </c>
      <c r="B44" s="34" t="s">
        <v>287</v>
      </c>
      <c r="C44" s="34" t="s">
        <v>288</v>
      </c>
      <c r="D44" s="55">
        <v>26125.9</v>
      </c>
      <c r="E44" s="31" t="s">
        <v>289</v>
      </c>
      <c r="F44" s="81" t="s">
        <v>34</v>
      </c>
      <c r="G44" s="81" t="s">
        <v>35</v>
      </c>
      <c r="H44" s="21" t="s">
        <v>20</v>
      </c>
      <c r="J44" s="55">
        <v>26125.9</v>
      </c>
    </row>
    <row r="45" spans="1:10" ht="28.15" customHeight="1" x14ac:dyDescent="0.25">
      <c r="A45" s="129">
        <v>23</v>
      </c>
      <c r="B45" s="135" t="s">
        <v>290</v>
      </c>
      <c r="C45" s="34" t="s">
        <v>291</v>
      </c>
      <c r="D45" s="55">
        <v>222.7</v>
      </c>
      <c r="E45" s="135" t="s">
        <v>295</v>
      </c>
      <c r="F45" s="31" t="s">
        <v>293</v>
      </c>
      <c r="G45" s="81" t="s">
        <v>35</v>
      </c>
      <c r="H45" s="45" t="s">
        <v>243</v>
      </c>
    </row>
    <row r="46" spans="1:10" ht="45" x14ac:dyDescent="0.25">
      <c r="A46" s="130"/>
      <c r="B46" s="137"/>
      <c r="C46" s="34" t="s">
        <v>292</v>
      </c>
      <c r="D46" s="55"/>
      <c r="E46" s="137"/>
      <c r="F46" s="31" t="s">
        <v>264</v>
      </c>
      <c r="G46" s="81" t="s">
        <v>294</v>
      </c>
      <c r="H46" s="77" t="s">
        <v>212</v>
      </c>
    </row>
    <row r="47" spans="1:10" ht="63" x14ac:dyDescent="0.25">
      <c r="A47" s="27">
        <v>24</v>
      </c>
      <c r="B47" s="34" t="s">
        <v>297</v>
      </c>
      <c r="C47" s="34" t="s">
        <v>242</v>
      </c>
      <c r="D47" s="55"/>
      <c r="E47" s="31" t="s">
        <v>298</v>
      </c>
      <c r="F47" s="31" t="s">
        <v>293</v>
      </c>
      <c r="G47" s="81" t="s">
        <v>35</v>
      </c>
      <c r="H47" s="45" t="s">
        <v>243</v>
      </c>
    </row>
    <row r="48" spans="1:10" ht="47.25" x14ac:dyDescent="0.25">
      <c r="A48" s="27">
        <v>25</v>
      </c>
      <c r="B48" s="34" t="s">
        <v>300</v>
      </c>
      <c r="C48" s="34" t="s">
        <v>299</v>
      </c>
      <c r="D48" s="55">
        <v>5000</v>
      </c>
      <c r="E48" s="31" t="s">
        <v>301</v>
      </c>
      <c r="F48" s="81" t="s">
        <v>34</v>
      </c>
      <c r="G48" s="81" t="s">
        <v>35</v>
      </c>
      <c r="H48" s="21" t="s">
        <v>20</v>
      </c>
    </row>
    <row r="49" spans="1:8" ht="78.75" x14ac:dyDescent="0.25">
      <c r="A49" s="27">
        <v>26</v>
      </c>
      <c r="B49" s="34" t="s">
        <v>302</v>
      </c>
      <c r="C49" s="34" t="s">
        <v>360</v>
      </c>
      <c r="D49" s="32">
        <f>1000+2000</f>
        <v>3000</v>
      </c>
      <c r="E49" s="31" t="s">
        <v>303</v>
      </c>
      <c r="F49" s="31" t="s">
        <v>293</v>
      </c>
      <c r="G49" s="81" t="s">
        <v>35</v>
      </c>
      <c r="H49" s="45" t="s">
        <v>243</v>
      </c>
    </row>
    <row r="50" spans="1:8" ht="47.25" x14ac:dyDescent="0.25">
      <c r="A50" s="27">
        <v>27</v>
      </c>
      <c r="B50" s="34" t="s">
        <v>304</v>
      </c>
      <c r="C50" s="34" t="s">
        <v>305</v>
      </c>
      <c r="D50" s="32">
        <f>(100*17)+(10*350)</f>
        <v>5200</v>
      </c>
      <c r="E50" s="31" t="s">
        <v>306</v>
      </c>
      <c r="F50" s="31" t="s">
        <v>293</v>
      </c>
      <c r="G50" s="81" t="s">
        <v>35</v>
      </c>
      <c r="H50" s="45" t="s">
        <v>243</v>
      </c>
    </row>
    <row r="51" spans="1:8" ht="31.5" x14ac:dyDescent="0.25">
      <c r="A51" s="27">
        <v>28</v>
      </c>
      <c r="B51" s="34" t="s">
        <v>307</v>
      </c>
      <c r="C51" s="34" t="s">
        <v>244</v>
      </c>
      <c r="D51" s="32">
        <v>500</v>
      </c>
      <c r="E51" s="31" t="s">
        <v>308</v>
      </c>
      <c r="F51" s="31" t="s">
        <v>245</v>
      </c>
      <c r="G51" s="31" t="s">
        <v>246</v>
      </c>
      <c r="H51" s="31" t="s">
        <v>20</v>
      </c>
    </row>
    <row r="52" spans="1:8" s="38" customFormat="1" ht="31.5" x14ac:dyDescent="0.25">
      <c r="A52" s="90">
        <v>29</v>
      </c>
      <c r="B52" s="109" t="s">
        <v>362</v>
      </c>
      <c r="C52" s="109" t="s">
        <v>414</v>
      </c>
      <c r="D52" s="55">
        <v>5000</v>
      </c>
      <c r="E52" s="45" t="s">
        <v>415</v>
      </c>
      <c r="F52" s="45" t="s">
        <v>285</v>
      </c>
      <c r="G52" s="45" t="s">
        <v>172</v>
      </c>
      <c r="H52" s="67" t="s">
        <v>173</v>
      </c>
    </row>
    <row r="53" spans="1:8" ht="46.9" customHeight="1" x14ac:dyDescent="0.25">
      <c r="A53" s="115">
        <v>30</v>
      </c>
      <c r="B53" s="49" t="s">
        <v>440</v>
      </c>
      <c r="C53" s="49" t="s">
        <v>439</v>
      </c>
      <c r="D53" s="116">
        <f>8932.2-3000</f>
        <v>5932.2000000000007</v>
      </c>
      <c r="E53" s="49" t="s">
        <v>443</v>
      </c>
      <c r="F53" s="31" t="s">
        <v>245</v>
      </c>
      <c r="G53" s="140" t="s">
        <v>437</v>
      </c>
      <c r="H53" s="140" t="s">
        <v>438</v>
      </c>
    </row>
    <row r="54" spans="1:8" s="38" customFormat="1" ht="63" x14ac:dyDescent="0.25">
      <c r="A54" s="117">
        <v>31</v>
      </c>
      <c r="B54" s="49" t="s">
        <v>441</v>
      </c>
      <c r="C54" s="49" t="s">
        <v>441</v>
      </c>
      <c r="D54" s="36">
        <v>3000</v>
      </c>
      <c r="E54" s="49" t="s">
        <v>442</v>
      </c>
      <c r="F54" s="31" t="s">
        <v>245</v>
      </c>
      <c r="G54" s="141"/>
      <c r="H54" s="141"/>
    </row>
    <row r="55" spans="1:8" x14ac:dyDescent="0.25">
      <c r="A55" s="138" t="s">
        <v>41</v>
      </c>
      <c r="B55" s="139"/>
      <c r="C55" s="139"/>
      <c r="D55" s="139"/>
      <c r="E55" s="139"/>
      <c r="F55" s="139"/>
      <c r="G55" s="139"/>
      <c r="H55" s="139"/>
    </row>
    <row r="56" spans="1:8" ht="75" x14ac:dyDescent="0.25">
      <c r="A56" s="8">
        <v>29</v>
      </c>
      <c r="B56" s="10" t="s">
        <v>309</v>
      </c>
      <c r="C56" s="11" t="s">
        <v>42</v>
      </c>
      <c r="D56" s="24">
        <v>200</v>
      </c>
      <c r="E56" s="44" t="s">
        <v>43</v>
      </c>
      <c r="F56" s="31" t="s">
        <v>44</v>
      </c>
      <c r="G56" s="44" t="s">
        <v>45</v>
      </c>
      <c r="H56" s="63" t="s">
        <v>46</v>
      </c>
    </row>
    <row r="57" spans="1:8" ht="63" x14ac:dyDescent="0.25">
      <c r="A57" s="129">
        <v>30</v>
      </c>
      <c r="B57" s="131" t="s">
        <v>47</v>
      </c>
      <c r="C57" s="16" t="s">
        <v>48</v>
      </c>
      <c r="D57" s="17" t="s">
        <v>27</v>
      </c>
      <c r="E57" s="63" t="s">
        <v>49</v>
      </c>
      <c r="F57" s="31" t="s">
        <v>44</v>
      </c>
      <c r="G57" s="31" t="s">
        <v>50</v>
      </c>
      <c r="H57" s="31" t="s">
        <v>51</v>
      </c>
    </row>
    <row r="58" spans="1:8" ht="63" x14ac:dyDescent="0.25">
      <c r="A58" s="130"/>
      <c r="B58" s="132"/>
      <c r="C58" s="16" t="s">
        <v>52</v>
      </c>
      <c r="D58" s="24">
        <v>500</v>
      </c>
      <c r="E58" s="31" t="s">
        <v>53</v>
      </c>
      <c r="F58" s="31" t="s">
        <v>44</v>
      </c>
      <c r="G58" s="31" t="s">
        <v>54</v>
      </c>
      <c r="H58" s="31" t="s">
        <v>20</v>
      </c>
    </row>
    <row r="59" spans="1:8" ht="47.25" x14ac:dyDescent="0.25">
      <c r="A59" s="8">
        <v>31</v>
      </c>
      <c r="B59" s="14" t="s">
        <v>55</v>
      </c>
      <c r="C59" s="41" t="s">
        <v>56</v>
      </c>
      <c r="D59" s="24">
        <v>500</v>
      </c>
      <c r="E59" s="74" t="s">
        <v>57</v>
      </c>
      <c r="F59" s="31" t="s">
        <v>44</v>
      </c>
      <c r="G59" s="31" t="s">
        <v>58</v>
      </c>
      <c r="H59" s="31" t="s">
        <v>20</v>
      </c>
    </row>
    <row r="60" spans="1:8" ht="47.25" x14ac:dyDescent="0.25">
      <c r="A60" s="142">
        <v>32</v>
      </c>
      <c r="B60" s="135" t="s">
        <v>59</v>
      </c>
      <c r="C60" s="41" t="s">
        <v>232</v>
      </c>
      <c r="D60" s="121">
        <v>10000</v>
      </c>
      <c r="E60" s="75" t="s">
        <v>60</v>
      </c>
      <c r="F60" s="31" t="s">
        <v>293</v>
      </c>
      <c r="G60" s="31" t="s">
        <v>311</v>
      </c>
      <c r="H60" s="31" t="s">
        <v>428</v>
      </c>
    </row>
    <row r="61" spans="1:8" ht="47.25" x14ac:dyDescent="0.25">
      <c r="A61" s="143"/>
      <c r="B61" s="136"/>
      <c r="C61" s="41" t="s">
        <v>185</v>
      </c>
      <c r="D61" s="13">
        <v>862</v>
      </c>
      <c r="E61" s="131" t="s">
        <v>310</v>
      </c>
      <c r="F61" s="135" t="s">
        <v>293</v>
      </c>
      <c r="G61" s="135" t="s">
        <v>311</v>
      </c>
      <c r="H61" s="135" t="s">
        <v>20</v>
      </c>
    </row>
    <row r="62" spans="1:8" ht="47.25" x14ac:dyDescent="0.25">
      <c r="A62" s="144"/>
      <c r="B62" s="137"/>
      <c r="C62" s="16" t="s">
        <v>182</v>
      </c>
      <c r="D62" s="108">
        <v>222.7</v>
      </c>
      <c r="E62" s="132"/>
      <c r="F62" s="137"/>
      <c r="G62" s="137"/>
      <c r="H62" s="137"/>
    </row>
    <row r="63" spans="1:8" ht="94.5" x14ac:dyDescent="0.25">
      <c r="A63" s="129">
        <v>33</v>
      </c>
      <c r="B63" s="131" t="s">
        <v>25</v>
      </c>
      <c r="C63" s="16" t="s">
        <v>26</v>
      </c>
      <c r="D63" s="17" t="s">
        <v>27</v>
      </c>
      <c r="E63" s="31" t="s">
        <v>28</v>
      </c>
      <c r="F63" s="31" t="s">
        <v>29</v>
      </c>
      <c r="G63" s="31" t="s">
        <v>30</v>
      </c>
      <c r="H63" s="44" t="s">
        <v>27</v>
      </c>
    </row>
    <row r="64" spans="1:8" ht="90" x14ac:dyDescent="0.25">
      <c r="A64" s="130"/>
      <c r="B64" s="132"/>
      <c r="C64" s="10" t="s">
        <v>184</v>
      </c>
      <c r="D64" s="17" t="s">
        <v>27</v>
      </c>
      <c r="E64" s="31" t="s">
        <v>31</v>
      </c>
      <c r="F64" s="31" t="s">
        <v>29</v>
      </c>
      <c r="G64" s="31" t="s">
        <v>32</v>
      </c>
      <c r="H64" s="44" t="s">
        <v>27</v>
      </c>
    </row>
    <row r="65" spans="1:11" x14ac:dyDescent="0.25">
      <c r="A65" s="176" t="s">
        <v>62</v>
      </c>
      <c r="B65" s="176"/>
      <c r="C65" s="176"/>
      <c r="D65" s="176"/>
      <c r="E65" s="176"/>
      <c r="F65" s="176"/>
      <c r="G65" s="176"/>
      <c r="H65" s="176"/>
    </row>
    <row r="66" spans="1:11" ht="45" x14ac:dyDescent="0.25">
      <c r="A66" s="25">
        <v>34</v>
      </c>
      <c r="B66" s="79" t="s">
        <v>319</v>
      </c>
      <c r="C66" s="21" t="s">
        <v>63</v>
      </c>
      <c r="D66" s="26">
        <v>2000</v>
      </c>
      <c r="E66" s="21" t="s">
        <v>318</v>
      </c>
      <c r="F66" s="31" t="s">
        <v>34</v>
      </c>
      <c r="G66" s="21" t="s">
        <v>312</v>
      </c>
      <c r="H66" s="21" t="s">
        <v>20</v>
      </c>
    </row>
    <row r="67" spans="1:11" ht="47.25" x14ac:dyDescent="0.25">
      <c r="A67" s="142">
        <v>35</v>
      </c>
      <c r="B67" s="131" t="s">
        <v>313</v>
      </c>
      <c r="C67" s="31" t="s">
        <v>64</v>
      </c>
      <c r="D67" s="122">
        <v>1714.5</v>
      </c>
      <c r="E67" s="135" t="s">
        <v>315</v>
      </c>
      <c r="F67" s="44" t="s">
        <v>314</v>
      </c>
      <c r="G67" s="31" t="s">
        <v>316</v>
      </c>
      <c r="H67" s="71" t="s">
        <v>65</v>
      </c>
    </row>
    <row r="68" spans="1:11" s="23" customFormat="1" ht="47.25" x14ac:dyDescent="0.25">
      <c r="A68" s="144"/>
      <c r="B68" s="132"/>
      <c r="C68" s="31" t="s">
        <v>61</v>
      </c>
      <c r="D68" s="37">
        <v>2000</v>
      </c>
      <c r="E68" s="137"/>
      <c r="F68" s="31" t="s">
        <v>34</v>
      </c>
      <c r="G68" s="31" t="s">
        <v>35</v>
      </c>
      <c r="H68" s="31" t="s">
        <v>20</v>
      </c>
    </row>
    <row r="69" spans="1:11" x14ac:dyDescent="0.25">
      <c r="A69" s="147" t="s">
        <v>66</v>
      </c>
      <c r="B69" s="147"/>
      <c r="C69" s="147"/>
      <c r="D69" s="147"/>
      <c r="E69" s="147"/>
      <c r="F69" s="147"/>
      <c r="G69" s="147"/>
      <c r="H69" s="147"/>
    </row>
    <row r="70" spans="1:11" ht="31.5" x14ac:dyDescent="0.25">
      <c r="A70" s="173">
        <v>36</v>
      </c>
      <c r="B70" s="135" t="s">
        <v>67</v>
      </c>
      <c r="C70" s="61" t="s">
        <v>68</v>
      </c>
      <c r="D70" s="123">
        <v>3000</v>
      </c>
      <c r="E70" s="61" t="s">
        <v>317</v>
      </c>
      <c r="F70" s="31" t="s">
        <v>34</v>
      </c>
      <c r="G70" s="21" t="s">
        <v>69</v>
      </c>
      <c r="H70" s="73" t="s">
        <v>88</v>
      </c>
    </row>
    <row r="71" spans="1:11" ht="63" x14ac:dyDescent="0.25">
      <c r="A71" s="174"/>
      <c r="B71" s="136"/>
      <c r="C71" s="31" t="s">
        <v>70</v>
      </c>
      <c r="D71" s="124">
        <v>4500</v>
      </c>
      <c r="E71" s="63" t="s">
        <v>71</v>
      </c>
      <c r="F71" s="31" t="s">
        <v>314</v>
      </c>
      <c r="G71" s="31" t="s">
        <v>72</v>
      </c>
      <c r="H71" s="71" t="s">
        <v>65</v>
      </c>
    </row>
    <row r="72" spans="1:11" ht="47.25" x14ac:dyDescent="0.25">
      <c r="A72" s="174"/>
      <c r="B72" s="136"/>
      <c r="C72" s="59" t="s">
        <v>202</v>
      </c>
      <c r="D72" s="124">
        <v>10000</v>
      </c>
      <c r="E72" s="63" t="s">
        <v>204</v>
      </c>
      <c r="F72" s="31" t="s">
        <v>314</v>
      </c>
      <c r="G72" s="31" t="s">
        <v>203</v>
      </c>
      <c r="H72" s="71" t="s">
        <v>65</v>
      </c>
      <c r="J72" t="s">
        <v>431</v>
      </c>
    </row>
    <row r="73" spans="1:11" ht="47.25" x14ac:dyDescent="0.25">
      <c r="A73" s="175"/>
      <c r="B73" s="137"/>
      <c r="C73" s="44" t="s">
        <v>76</v>
      </c>
      <c r="D73" s="33" t="s">
        <v>77</v>
      </c>
      <c r="E73" s="31" t="s">
        <v>78</v>
      </c>
      <c r="F73" s="31" t="s">
        <v>44</v>
      </c>
      <c r="G73" s="31" t="s">
        <v>79</v>
      </c>
      <c r="H73" s="31" t="s">
        <v>80</v>
      </c>
    </row>
    <row r="74" spans="1:11" ht="47.25" x14ac:dyDescent="0.25">
      <c r="A74" s="8">
        <v>37</v>
      </c>
      <c r="B74" s="14" t="s">
        <v>73</v>
      </c>
      <c r="C74" s="31" t="s">
        <v>199</v>
      </c>
      <c r="D74" s="53">
        <f>381.4</f>
        <v>381.4</v>
      </c>
      <c r="E74" s="31" t="s">
        <v>74</v>
      </c>
      <c r="F74" s="31" t="s">
        <v>314</v>
      </c>
      <c r="G74" s="31" t="s">
        <v>75</v>
      </c>
      <c r="H74" s="71" t="s">
        <v>65</v>
      </c>
    </row>
    <row r="75" spans="1:11" ht="63" x14ac:dyDescent="0.25">
      <c r="A75" s="8">
        <v>38</v>
      </c>
      <c r="B75" s="15" t="s">
        <v>205</v>
      </c>
      <c r="C75" s="62" t="s">
        <v>206</v>
      </c>
      <c r="D75" s="53">
        <v>200</v>
      </c>
      <c r="E75" s="31" t="s">
        <v>208</v>
      </c>
      <c r="F75" s="31" t="s">
        <v>44</v>
      </c>
      <c r="G75" s="31" t="s">
        <v>207</v>
      </c>
      <c r="H75" s="31" t="s">
        <v>88</v>
      </c>
    </row>
    <row r="76" spans="1:11" ht="31.5" x14ac:dyDescent="0.25">
      <c r="A76" s="8">
        <v>39</v>
      </c>
      <c r="B76" s="15" t="s">
        <v>233</v>
      </c>
      <c r="C76" s="15" t="s">
        <v>446</v>
      </c>
      <c r="D76" s="54">
        <v>250</v>
      </c>
      <c r="E76" s="72"/>
      <c r="F76" s="31" t="s">
        <v>34</v>
      </c>
      <c r="G76" s="31" t="s">
        <v>234</v>
      </c>
      <c r="H76" s="31" t="s">
        <v>88</v>
      </c>
    </row>
    <row r="77" spans="1:11" s="38" customFormat="1" ht="47.25" x14ac:dyDescent="0.25">
      <c r="A77" s="28">
        <v>40</v>
      </c>
      <c r="B77" s="14" t="s">
        <v>84</v>
      </c>
      <c r="C77" s="63" t="s">
        <v>320</v>
      </c>
      <c r="D77" s="24">
        <v>100</v>
      </c>
      <c r="E77" s="31" t="s">
        <v>85</v>
      </c>
      <c r="F77" s="31" t="s">
        <v>86</v>
      </c>
      <c r="G77" s="31" t="s">
        <v>87</v>
      </c>
      <c r="H77" s="31" t="s">
        <v>88</v>
      </c>
    </row>
    <row r="78" spans="1:11" s="38" customFormat="1" x14ac:dyDescent="0.25">
      <c r="A78" s="147" t="s">
        <v>89</v>
      </c>
      <c r="B78" s="147"/>
      <c r="C78" s="147"/>
      <c r="D78" s="147"/>
      <c r="E78" s="147"/>
      <c r="F78" s="147"/>
      <c r="G78" s="147"/>
      <c r="H78" s="147"/>
    </row>
    <row r="79" spans="1:11" s="38" customFormat="1" ht="63" x14ac:dyDescent="0.25">
      <c r="A79" s="129">
        <v>41</v>
      </c>
      <c r="B79" s="131" t="s">
        <v>321</v>
      </c>
      <c r="C79" s="9" t="s">
        <v>90</v>
      </c>
      <c r="D79" s="125">
        <v>1670.4</v>
      </c>
      <c r="E79" s="31" t="s">
        <v>91</v>
      </c>
      <c r="F79" s="31" t="s">
        <v>24</v>
      </c>
      <c r="G79" s="31" t="s">
        <v>92</v>
      </c>
      <c r="H79" s="71" t="s">
        <v>65</v>
      </c>
      <c r="J79" s="114" t="s">
        <v>431</v>
      </c>
      <c r="K79" s="114" t="s">
        <v>432</v>
      </c>
    </row>
    <row r="80" spans="1:11" ht="110.25" x14ac:dyDescent="0.25">
      <c r="A80" s="134"/>
      <c r="B80" s="133"/>
      <c r="C80" s="45" t="s">
        <v>183</v>
      </c>
      <c r="D80" s="126">
        <v>19293.8</v>
      </c>
      <c r="E80" s="79" t="s">
        <v>93</v>
      </c>
      <c r="F80" s="45" t="s">
        <v>24</v>
      </c>
      <c r="G80" s="45" t="s">
        <v>94</v>
      </c>
      <c r="H80" s="45" t="s">
        <v>20</v>
      </c>
    </row>
    <row r="81" spans="1:10" ht="31.5" x14ac:dyDescent="0.25">
      <c r="A81" s="134"/>
      <c r="B81" s="133"/>
      <c r="C81" s="44" t="s">
        <v>187</v>
      </c>
      <c r="D81" s="52">
        <v>30872</v>
      </c>
      <c r="E81" s="44" t="s">
        <v>235</v>
      </c>
      <c r="F81" s="31" t="s">
        <v>34</v>
      </c>
      <c r="G81" s="31" t="s">
        <v>69</v>
      </c>
      <c r="H81" s="72" t="s">
        <v>38</v>
      </c>
    </row>
    <row r="82" spans="1:10" s="20" customFormat="1" ht="31.5" x14ac:dyDescent="0.25">
      <c r="A82" s="134"/>
      <c r="B82" s="133"/>
      <c r="C82" s="45" t="s">
        <v>188</v>
      </c>
      <c r="D82" s="37">
        <v>41960.2</v>
      </c>
      <c r="E82" s="44" t="s">
        <v>236</v>
      </c>
      <c r="F82" s="31" t="s">
        <v>34</v>
      </c>
      <c r="G82" s="31" t="s">
        <v>69</v>
      </c>
      <c r="H82" s="72" t="s">
        <v>38</v>
      </c>
    </row>
    <row r="83" spans="1:10" s="20" customFormat="1" ht="31.5" x14ac:dyDescent="0.25">
      <c r="A83" s="134"/>
      <c r="B83" s="133"/>
      <c r="C83" s="46" t="s">
        <v>189</v>
      </c>
      <c r="D83" s="37">
        <v>62526.2</v>
      </c>
      <c r="E83" s="44" t="s">
        <v>237</v>
      </c>
      <c r="F83" s="31" t="s">
        <v>34</v>
      </c>
      <c r="G83" s="31" t="s">
        <v>69</v>
      </c>
      <c r="H83" s="72" t="s">
        <v>38</v>
      </c>
    </row>
    <row r="84" spans="1:10" s="38" customFormat="1" ht="47.25" x14ac:dyDescent="0.25">
      <c r="A84" s="134"/>
      <c r="B84" s="133"/>
      <c r="C84" s="31" t="s">
        <v>433</v>
      </c>
      <c r="D84" s="13">
        <v>3000</v>
      </c>
      <c r="E84" s="44" t="s">
        <v>238</v>
      </c>
      <c r="F84" s="31" t="s">
        <v>34</v>
      </c>
      <c r="G84" s="31" t="s">
        <v>69</v>
      </c>
      <c r="H84" s="31" t="s">
        <v>20</v>
      </c>
    </row>
    <row r="85" spans="1:10" ht="31.5" x14ac:dyDescent="0.25">
      <c r="A85" s="134"/>
      <c r="B85" s="133"/>
      <c r="C85" s="47" t="s">
        <v>190</v>
      </c>
      <c r="D85" s="37"/>
      <c r="E85" s="44" t="s">
        <v>239</v>
      </c>
      <c r="F85" s="31" t="s">
        <v>34</v>
      </c>
      <c r="G85" s="31" t="s">
        <v>69</v>
      </c>
      <c r="H85" s="31" t="s">
        <v>20</v>
      </c>
      <c r="J85" s="112">
        <v>55694</v>
      </c>
    </row>
    <row r="86" spans="1:10" ht="31.5" x14ac:dyDescent="0.25">
      <c r="A86" s="134"/>
      <c r="B86" s="133"/>
      <c r="C86" s="47" t="s">
        <v>420</v>
      </c>
      <c r="D86" s="37"/>
      <c r="E86" s="79" t="s">
        <v>421</v>
      </c>
      <c r="F86" s="45" t="s">
        <v>34</v>
      </c>
      <c r="G86" s="45" t="s">
        <v>422</v>
      </c>
      <c r="H86" s="72" t="s">
        <v>38</v>
      </c>
      <c r="J86" s="37"/>
    </row>
    <row r="87" spans="1:10" s="38" customFormat="1" ht="31.5" x14ac:dyDescent="0.25">
      <c r="A87" s="130"/>
      <c r="B87" s="132"/>
      <c r="C87" s="47" t="s">
        <v>191</v>
      </c>
      <c r="D87" s="37"/>
      <c r="E87" s="44" t="s">
        <v>240</v>
      </c>
      <c r="F87" s="31" t="s">
        <v>34</v>
      </c>
      <c r="G87" s="31" t="s">
        <v>69</v>
      </c>
      <c r="H87" s="31" t="s">
        <v>20</v>
      </c>
      <c r="J87" s="112">
        <v>62512.3</v>
      </c>
    </row>
    <row r="88" spans="1:10" s="38" customFormat="1" x14ac:dyDescent="0.25">
      <c r="A88" s="147" t="s">
        <v>95</v>
      </c>
      <c r="B88" s="148"/>
      <c r="C88" s="148"/>
      <c r="D88" s="148"/>
      <c r="E88" s="148"/>
      <c r="F88" s="148"/>
      <c r="G88" s="148"/>
      <c r="H88" s="148"/>
    </row>
    <row r="89" spans="1:10" ht="47.25" x14ac:dyDescent="0.25">
      <c r="A89" s="152">
        <v>42</v>
      </c>
      <c r="B89" s="149" t="s">
        <v>186</v>
      </c>
      <c r="C89" s="31" t="s">
        <v>100</v>
      </c>
      <c r="D89" s="42" t="s">
        <v>27</v>
      </c>
      <c r="E89" s="68" t="s">
        <v>97</v>
      </c>
      <c r="F89" s="68" t="s">
        <v>98</v>
      </c>
      <c r="G89" s="69" t="s">
        <v>99</v>
      </c>
      <c r="H89" s="56" t="s">
        <v>104</v>
      </c>
    </row>
    <row r="90" spans="1:10" ht="47.25" x14ac:dyDescent="0.25">
      <c r="A90" s="153"/>
      <c r="B90" s="150"/>
      <c r="C90" s="31" t="s">
        <v>100</v>
      </c>
      <c r="D90" s="17" t="s">
        <v>27</v>
      </c>
      <c r="E90" s="31" t="s">
        <v>101</v>
      </c>
      <c r="F90" s="56" t="s">
        <v>102</v>
      </c>
      <c r="G90" s="31" t="s">
        <v>103</v>
      </c>
      <c r="H90" s="56" t="s">
        <v>104</v>
      </c>
    </row>
    <row r="91" spans="1:10" ht="31.5" x14ac:dyDescent="0.25">
      <c r="A91" s="153"/>
      <c r="B91" s="150"/>
      <c r="C91" s="64" t="s">
        <v>96</v>
      </c>
      <c r="D91" s="37">
        <v>2000</v>
      </c>
      <c r="E91" s="45" t="s">
        <v>106</v>
      </c>
      <c r="F91" s="45" t="s">
        <v>107</v>
      </c>
      <c r="G91" s="45" t="s">
        <v>108</v>
      </c>
      <c r="H91" s="45" t="s">
        <v>20</v>
      </c>
    </row>
    <row r="92" spans="1:10" ht="31.5" x14ac:dyDescent="0.25">
      <c r="A92" s="153"/>
      <c r="B92" s="150"/>
      <c r="C92" s="140" t="s">
        <v>105</v>
      </c>
      <c r="D92" s="54">
        <v>15000</v>
      </c>
      <c r="E92" s="140" t="s">
        <v>106</v>
      </c>
      <c r="F92" s="140" t="s">
        <v>107</v>
      </c>
      <c r="G92" s="140" t="s">
        <v>108</v>
      </c>
      <c r="H92" s="67" t="s">
        <v>65</v>
      </c>
    </row>
    <row r="93" spans="1:10" ht="31.5" x14ac:dyDescent="0.25">
      <c r="A93" s="154"/>
      <c r="B93" s="151"/>
      <c r="C93" s="172"/>
      <c r="D93" s="127">
        <v>15000</v>
      </c>
      <c r="E93" s="172"/>
      <c r="F93" s="172"/>
      <c r="G93" s="172"/>
      <c r="H93" s="70" t="s">
        <v>20</v>
      </c>
    </row>
    <row r="94" spans="1:10" ht="78.75" x14ac:dyDescent="0.25">
      <c r="A94" s="8">
        <v>43</v>
      </c>
      <c r="B94" s="57" t="s">
        <v>322</v>
      </c>
      <c r="C94" s="57" t="s">
        <v>200</v>
      </c>
      <c r="D94" s="54">
        <v>1000</v>
      </c>
      <c r="E94" s="49" t="s">
        <v>201</v>
      </c>
      <c r="F94" s="31" t="s">
        <v>34</v>
      </c>
      <c r="G94" s="31" t="s">
        <v>181</v>
      </c>
      <c r="H94" s="45" t="s">
        <v>241</v>
      </c>
    </row>
    <row r="95" spans="1:10" ht="47.25" x14ac:dyDescent="0.25">
      <c r="A95" s="8">
        <v>44</v>
      </c>
      <c r="B95" s="58" t="s">
        <v>81</v>
      </c>
      <c r="C95" s="34" t="s">
        <v>82</v>
      </c>
      <c r="D95" s="54">
        <v>5000</v>
      </c>
      <c r="E95" s="31" t="s">
        <v>83</v>
      </c>
      <c r="F95" s="31" t="s">
        <v>44</v>
      </c>
      <c r="G95" s="31" t="s">
        <v>75</v>
      </c>
      <c r="H95" s="71" t="s">
        <v>65</v>
      </c>
    </row>
    <row r="96" spans="1:10" x14ac:dyDescent="0.25">
      <c r="A96" s="147" t="s">
        <v>213</v>
      </c>
      <c r="B96" s="148"/>
      <c r="C96" s="148"/>
      <c r="D96" s="148"/>
      <c r="E96" s="148"/>
      <c r="F96" s="148"/>
      <c r="G96" s="148"/>
      <c r="H96" s="148"/>
    </row>
    <row r="97" spans="1:10" ht="78.75" x14ac:dyDescent="0.25">
      <c r="A97" s="129">
        <v>45</v>
      </c>
      <c r="B97" s="155" t="s">
        <v>324</v>
      </c>
      <c r="C97" s="34" t="s">
        <v>150</v>
      </c>
      <c r="D97" s="13">
        <v>1000</v>
      </c>
      <c r="E97" s="63" t="s">
        <v>151</v>
      </c>
      <c r="F97" s="31" t="s">
        <v>152</v>
      </c>
      <c r="G97" s="31" t="s">
        <v>153</v>
      </c>
      <c r="H97" s="31" t="s">
        <v>20</v>
      </c>
    </row>
    <row r="98" spans="1:10" ht="63" x14ac:dyDescent="0.25">
      <c r="A98" s="134"/>
      <c r="B98" s="156"/>
      <c r="C98" s="34" t="s">
        <v>154</v>
      </c>
      <c r="D98" s="24">
        <v>500</v>
      </c>
      <c r="E98" s="63" t="s">
        <v>155</v>
      </c>
      <c r="F98" s="63" t="s">
        <v>156</v>
      </c>
      <c r="G98" s="31" t="s">
        <v>157</v>
      </c>
      <c r="H98" s="31" t="s">
        <v>20</v>
      </c>
    </row>
    <row r="99" spans="1:10" ht="31.5" x14ac:dyDescent="0.25">
      <c r="A99" s="134"/>
      <c r="B99" s="156"/>
      <c r="C99" s="49" t="s">
        <v>214</v>
      </c>
      <c r="D99" s="54">
        <v>2000</v>
      </c>
      <c r="E99" s="31" t="s">
        <v>325</v>
      </c>
      <c r="F99" s="31" t="s">
        <v>34</v>
      </c>
      <c r="G99" s="65" t="s">
        <v>215</v>
      </c>
      <c r="H99" s="31" t="s">
        <v>20</v>
      </c>
    </row>
    <row r="100" spans="1:10" ht="94.5" x14ac:dyDescent="0.25">
      <c r="A100" s="134"/>
      <c r="B100" s="156"/>
      <c r="C100" s="49" t="s">
        <v>216</v>
      </c>
      <c r="D100" s="54">
        <v>300</v>
      </c>
      <c r="E100" s="49" t="s">
        <v>323</v>
      </c>
      <c r="F100" s="31" t="s">
        <v>34</v>
      </c>
      <c r="G100" s="65" t="s">
        <v>215</v>
      </c>
      <c r="H100" s="31" t="s">
        <v>20</v>
      </c>
    </row>
    <row r="101" spans="1:10" ht="141.75" x14ac:dyDescent="0.25">
      <c r="A101" s="130"/>
      <c r="B101" s="157"/>
      <c r="C101" s="34" t="s">
        <v>147</v>
      </c>
      <c r="D101" s="31" t="s">
        <v>27</v>
      </c>
      <c r="E101" s="31" t="s">
        <v>227</v>
      </c>
      <c r="F101" s="31" t="s">
        <v>148</v>
      </c>
      <c r="G101" s="31" t="s">
        <v>149</v>
      </c>
      <c r="H101" s="31" t="s">
        <v>27</v>
      </c>
    </row>
    <row r="102" spans="1:10" ht="94.5" x14ac:dyDescent="0.25">
      <c r="A102" s="8">
        <v>46</v>
      </c>
      <c r="B102" s="50" t="s">
        <v>217</v>
      </c>
      <c r="C102" s="34" t="s">
        <v>218</v>
      </c>
      <c r="D102" s="53">
        <v>2000</v>
      </c>
      <c r="E102" s="31" t="s">
        <v>220</v>
      </c>
      <c r="F102" s="31" t="s">
        <v>171</v>
      </c>
      <c r="G102" s="31" t="s">
        <v>219</v>
      </c>
      <c r="H102" s="66" t="s">
        <v>221</v>
      </c>
      <c r="I102" s="158" t="s">
        <v>361</v>
      </c>
    </row>
    <row r="103" spans="1:10" ht="60" x14ac:dyDescent="0.25">
      <c r="A103" s="8">
        <v>47</v>
      </c>
      <c r="B103" s="15" t="s">
        <v>327</v>
      </c>
      <c r="C103" s="15" t="s">
        <v>328</v>
      </c>
      <c r="D103" s="35">
        <v>500</v>
      </c>
      <c r="E103" s="31" t="s">
        <v>326</v>
      </c>
      <c r="F103" s="31" t="s">
        <v>171</v>
      </c>
      <c r="G103" s="57" t="s">
        <v>329</v>
      </c>
      <c r="H103" s="67" t="s">
        <v>65</v>
      </c>
      <c r="I103" s="158"/>
    </row>
    <row r="104" spans="1:10" ht="94.5" x14ac:dyDescent="0.25">
      <c r="A104" s="27">
        <v>48</v>
      </c>
      <c r="B104" s="15" t="s">
        <v>222</v>
      </c>
      <c r="C104" s="15" t="s">
        <v>223</v>
      </c>
      <c r="D104" s="43">
        <v>7668.9</v>
      </c>
      <c r="E104" s="31" t="s">
        <v>330</v>
      </c>
      <c r="F104" s="31" t="s">
        <v>171</v>
      </c>
      <c r="G104" s="92" t="s">
        <v>35</v>
      </c>
      <c r="H104" s="67" t="s">
        <v>65</v>
      </c>
      <c r="I104" s="158"/>
      <c r="J104" t="s">
        <v>434</v>
      </c>
    </row>
    <row r="105" spans="1:10" x14ac:dyDescent="0.25">
      <c r="A105" s="147" t="s">
        <v>113</v>
      </c>
      <c r="B105" s="148"/>
      <c r="C105" s="148"/>
      <c r="D105" s="148"/>
      <c r="E105" s="148"/>
      <c r="F105" s="148"/>
      <c r="G105" s="148"/>
      <c r="H105" s="148"/>
    </row>
    <row r="106" spans="1:10" ht="157.5" x14ac:dyDescent="0.25">
      <c r="A106" s="8">
        <v>49</v>
      </c>
      <c r="B106" s="14" t="s">
        <v>114</v>
      </c>
      <c r="C106" s="29" t="s">
        <v>115</v>
      </c>
      <c r="D106" s="24">
        <v>100</v>
      </c>
      <c r="E106" s="31" t="s">
        <v>116</v>
      </c>
      <c r="F106" s="31" t="s">
        <v>117</v>
      </c>
      <c r="G106" s="31" t="s">
        <v>118</v>
      </c>
      <c r="H106" s="31" t="s">
        <v>20</v>
      </c>
    </row>
    <row r="107" spans="1:10" ht="173.25" x14ac:dyDescent="0.25">
      <c r="A107" s="8">
        <v>50</v>
      </c>
      <c r="B107" s="14" t="s">
        <v>119</v>
      </c>
      <c r="C107" s="34" t="s">
        <v>120</v>
      </c>
      <c r="D107" s="17" t="s">
        <v>27</v>
      </c>
      <c r="E107" s="31" t="s">
        <v>121</v>
      </c>
      <c r="F107" s="31" t="s">
        <v>122</v>
      </c>
      <c r="G107" s="31" t="s">
        <v>123</v>
      </c>
      <c r="H107" s="31" t="s">
        <v>27</v>
      </c>
    </row>
    <row r="108" spans="1:10" ht="110.25" x14ac:dyDescent="0.25">
      <c r="A108" s="8">
        <v>51</v>
      </c>
      <c r="B108" s="14" t="s">
        <v>124</v>
      </c>
      <c r="C108" s="34" t="s">
        <v>125</v>
      </c>
      <c r="D108" s="17" t="s">
        <v>27</v>
      </c>
      <c r="E108" s="31" t="s">
        <v>126</v>
      </c>
      <c r="F108" s="63" t="s">
        <v>122</v>
      </c>
      <c r="G108" s="31" t="s">
        <v>127</v>
      </c>
      <c r="H108" s="31" t="s">
        <v>27</v>
      </c>
    </row>
    <row r="109" spans="1:10" ht="120" x14ac:dyDescent="0.25">
      <c r="A109" s="27">
        <v>52</v>
      </c>
      <c r="B109" s="44" t="s">
        <v>128</v>
      </c>
      <c r="C109" s="31" t="s">
        <v>129</v>
      </c>
      <c r="D109" s="24">
        <v>5000</v>
      </c>
      <c r="E109" s="31" t="s">
        <v>130</v>
      </c>
      <c r="F109" s="31" t="s">
        <v>131</v>
      </c>
      <c r="G109" s="31" t="s">
        <v>132</v>
      </c>
      <c r="H109" s="31" t="s">
        <v>331</v>
      </c>
    </row>
    <row r="110" spans="1:10" ht="120" x14ac:dyDescent="0.25">
      <c r="A110" s="8">
        <v>53</v>
      </c>
      <c r="B110" s="9" t="s">
        <v>133</v>
      </c>
      <c r="C110" s="31" t="s">
        <v>134</v>
      </c>
      <c r="D110" s="24">
        <v>300</v>
      </c>
      <c r="E110" s="31" t="s">
        <v>135</v>
      </c>
      <c r="F110" s="44" t="s">
        <v>136</v>
      </c>
      <c r="G110" s="31" t="s">
        <v>137</v>
      </c>
      <c r="H110" s="31" t="s">
        <v>20</v>
      </c>
    </row>
    <row r="111" spans="1:10" ht="47.25" x14ac:dyDescent="0.25">
      <c r="A111" s="8"/>
      <c r="B111" s="9" t="s">
        <v>363</v>
      </c>
      <c r="C111" s="9" t="s">
        <v>416</v>
      </c>
      <c r="D111" s="24">
        <v>200</v>
      </c>
      <c r="E111" s="31" t="s">
        <v>419</v>
      </c>
      <c r="F111" s="44" t="s">
        <v>417</v>
      </c>
      <c r="G111" s="31" t="s">
        <v>418</v>
      </c>
      <c r="H111" s="31" t="s">
        <v>20</v>
      </c>
    </row>
    <row r="112" spans="1:10" ht="189" x14ac:dyDescent="0.25">
      <c r="A112" s="8">
        <v>54</v>
      </c>
      <c r="B112" s="16" t="s">
        <v>138</v>
      </c>
      <c r="C112" s="44" t="s">
        <v>139</v>
      </c>
      <c r="D112" s="13">
        <v>200</v>
      </c>
      <c r="E112" s="31" t="s">
        <v>140</v>
      </c>
      <c r="F112" s="31" t="s">
        <v>141</v>
      </c>
      <c r="G112" s="31" t="s">
        <v>142</v>
      </c>
      <c r="H112" s="31" t="s">
        <v>20</v>
      </c>
    </row>
    <row r="113" spans="1:8" ht="110.25" x14ac:dyDescent="0.25">
      <c r="A113" s="8">
        <v>55</v>
      </c>
      <c r="B113" s="14" t="s">
        <v>143</v>
      </c>
      <c r="C113" s="31" t="s">
        <v>144</v>
      </c>
      <c r="D113" s="24">
        <v>200</v>
      </c>
      <c r="E113" s="65" t="s">
        <v>145</v>
      </c>
      <c r="F113" s="31" t="s">
        <v>122</v>
      </c>
      <c r="G113" s="31" t="s">
        <v>146</v>
      </c>
      <c r="H113" s="31" t="s">
        <v>20</v>
      </c>
    </row>
    <row r="114" spans="1:8" ht="78.75" x14ac:dyDescent="0.25">
      <c r="A114" s="8">
        <v>56</v>
      </c>
      <c r="B114" s="31" t="s">
        <v>158</v>
      </c>
      <c r="C114" s="31" t="s">
        <v>159</v>
      </c>
      <c r="D114" s="13">
        <v>1000</v>
      </c>
      <c r="E114" s="31" t="s">
        <v>160</v>
      </c>
      <c r="F114" s="31" t="s">
        <v>161</v>
      </c>
      <c r="G114" s="31" t="s">
        <v>162</v>
      </c>
      <c r="H114" s="31" t="s">
        <v>20</v>
      </c>
    </row>
    <row r="115" spans="1:8" ht="63" x14ac:dyDescent="0.25">
      <c r="A115" s="8">
        <v>57</v>
      </c>
      <c r="B115" s="14" t="s">
        <v>163</v>
      </c>
      <c r="C115" s="16" t="s">
        <v>164</v>
      </c>
      <c r="D115" s="24">
        <v>200</v>
      </c>
      <c r="E115" s="31" t="s">
        <v>165</v>
      </c>
      <c r="F115" s="63" t="s">
        <v>136</v>
      </c>
      <c r="G115" s="31" t="s">
        <v>166</v>
      </c>
      <c r="H115" s="31" t="s">
        <v>20</v>
      </c>
    </row>
    <row r="116" spans="1:8" ht="47.25" x14ac:dyDescent="0.25">
      <c r="A116" s="8">
        <v>58</v>
      </c>
      <c r="B116" s="14" t="s">
        <v>332</v>
      </c>
      <c r="C116" s="16" t="s">
        <v>333</v>
      </c>
      <c r="D116" s="30">
        <v>2000</v>
      </c>
      <c r="E116" s="63" t="s">
        <v>334</v>
      </c>
      <c r="F116" s="63" t="s">
        <v>167</v>
      </c>
      <c r="G116" s="31" t="s">
        <v>168</v>
      </c>
      <c r="H116" s="31" t="s">
        <v>20</v>
      </c>
    </row>
    <row r="117" spans="1:8" ht="45" x14ac:dyDescent="0.25">
      <c r="A117" s="28">
        <v>59</v>
      </c>
      <c r="B117" s="9" t="s">
        <v>335</v>
      </c>
      <c r="C117" s="9" t="s">
        <v>178</v>
      </c>
      <c r="D117" s="85">
        <v>4000</v>
      </c>
      <c r="E117" s="128"/>
      <c r="F117" s="31" t="s">
        <v>34</v>
      </c>
      <c r="G117" s="58" t="s">
        <v>35</v>
      </c>
      <c r="H117" s="15" t="s">
        <v>20</v>
      </c>
    </row>
    <row r="118" spans="1:8" x14ac:dyDescent="0.25">
      <c r="A118" s="169" t="s">
        <v>179</v>
      </c>
      <c r="B118" s="170"/>
      <c r="C118" s="170"/>
      <c r="D118" s="170"/>
      <c r="E118" s="170"/>
      <c r="F118" s="170"/>
      <c r="G118" s="170"/>
      <c r="H118" s="171"/>
    </row>
    <row r="119" spans="1:8" ht="45" x14ac:dyDescent="0.25">
      <c r="A119" s="8">
        <v>60</v>
      </c>
      <c r="B119" s="9" t="s">
        <v>337</v>
      </c>
      <c r="C119" s="9" t="s">
        <v>180</v>
      </c>
      <c r="D119" s="85">
        <v>7000</v>
      </c>
      <c r="E119" s="84" t="s">
        <v>336</v>
      </c>
      <c r="F119" s="31" t="s">
        <v>34</v>
      </c>
      <c r="G119" s="58" t="s">
        <v>181</v>
      </c>
      <c r="H119" s="15" t="s">
        <v>20</v>
      </c>
    </row>
    <row r="120" spans="1:8" ht="45" x14ac:dyDescent="0.25">
      <c r="A120" s="8">
        <v>61</v>
      </c>
      <c r="B120" s="9" t="s">
        <v>338</v>
      </c>
      <c r="C120" s="9" t="s">
        <v>224</v>
      </c>
      <c r="D120" s="86">
        <v>500</v>
      </c>
      <c r="E120" s="84" t="s">
        <v>339</v>
      </c>
      <c r="F120" s="31" t="s">
        <v>34</v>
      </c>
      <c r="G120" s="58" t="s">
        <v>181</v>
      </c>
      <c r="H120" s="15" t="s">
        <v>20</v>
      </c>
    </row>
    <row r="121" spans="1:8" x14ac:dyDescent="0.25">
      <c r="A121" s="164" t="s">
        <v>340</v>
      </c>
      <c r="B121" s="165"/>
      <c r="C121" s="166"/>
      <c r="D121" s="94">
        <f>SUM(D17:D54,D56,D58:D62,D66:D68,D70:D72,D74:D77,D79:D87,D91:D95,D97:D100,D102:D104,D106,D109:D117,D119:D120)</f>
        <v>672415.5</v>
      </c>
      <c r="E121" s="93" t="s">
        <v>341</v>
      </c>
      <c r="F121" s="93" t="s">
        <v>341</v>
      </c>
      <c r="G121" s="93" t="s">
        <v>341</v>
      </c>
      <c r="H121" s="93" t="s">
        <v>341</v>
      </c>
    </row>
    <row r="122" spans="1:8" x14ac:dyDescent="0.25">
      <c r="A122" s="164" t="s">
        <v>344</v>
      </c>
      <c r="B122" s="165"/>
      <c r="C122" s="166"/>
      <c r="D122" s="94">
        <f>SUM(D26,D32,D36,D43,D81,D82,D83,D86,D106,D109)</f>
        <v>359067.4</v>
      </c>
      <c r="E122" s="93" t="s">
        <v>341</v>
      </c>
      <c r="F122" s="93" t="s">
        <v>341</v>
      </c>
      <c r="G122" s="93" t="s">
        <v>341</v>
      </c>
      <c r="H122" s="93" t="s">
        <v>341</v>
      </c>
    </row>
    <row r="123" spans="1:8" x14ac:dyDescent="0.25">
      <c r="A123" s="164" t="s">
        <v>346</v>
      </c>
      <c r="B123" s="165"/>
      <c r="C123" s="166"/>
      <c r="D123" s="94">
        <f>SUM(D30,D31,D46)</f>
        <v>20000</v>
      </c>
      <c r="E123" s="93" t="s">
        <v>341</v>
      </c>
      <c r="F123" s="93"/>
      <c r="G123" s="93"/>
      <c r="H123" s="93"/>
    </row>
    <row r="124" spans="1:8" x14ac:dyDescent="0.25">
      <c r="A124" s="164" t="s">
        <v>343</v>
      </c>
      <c r="B124" s="165"/>
      <c r="C124" s="166"/>
      <c r="D124" s="94">
        <f>SUM(D17,D25,D27,D28,D29,D34,D42,D54,D67,D71,D72,D74,D79,D92,D95,D103,D104)</f>
        <v>102004.99999999999</v>
      </c>
      <c r="E124" s="93" t="s">
        <v>341</v>
      </c>
      <c r="F124" s="93" t="s">
        <v>341</v>
      </c>
      <c r="G124" s="93" t="s">
        <v>341</v>
      </c>
      <c r="H124" s="93" t="s">
        <v>341</v>
      </c>
    </row>
    <row r="125" spans="1:8" x14ac:dyDescent="0.25">
      <c r="A125" s="164" t="s">
        <v>345</v>
      </c>
      <c r="B125" s="165"/>
      <c r="C125" s="166"/>
      <c r="D125" s="94">
        <f>SUM(D45,D47,D49,D50,D53:D54)</f>
        <v>17354.900000000001</v>
      </c>
      <c r="E125" s="93" t="s">
        <v>341</v>
      </c>
      <c r="F125" s="93" t="s">
        <v>341</v>
      </c>
      <c r="G125" s="93" t="s">
        <v>341</v>
      </c>
      <c r="H125" s="93" t="s">
        <v>341</v>
      </c>
    </row>
    <row r="126" spans="1:8" x14ac:dyDescent="0.25">
      <c r="A126" s="164" t="s">
        <v>342</v>
      </c>
      <c r="B126" s="165"/>
      <c r="C126" s="166"/>
      <c r="D126" s="94">
        <f>SUM(D18:D24,D33,D35,D37,D38:D41,D44,D48,D51,D56,D58,D59,D60,D61,D62,D66,D68,D70,D75,D76,D77,D80,D84,D85,D87,D91,D93,D94,D97,D98,D99,D100,D102,D106,D110,D111,D112,D113,D114,D115,D116,D117,D119,D120)</f>
        <v>172088.2</v>
      </c>
      <c r="E126" s="93" t="s">
        <v>341</v>
      </c>
      <c r="F126" s="93" t="s">
        <v>341</v>
      </c>
      <c r="G126" s="93" t="s">
        <v>341</v>
      </c>
      <c r="H126" s="93" t="s">
        <v>341</v>
      </c>
    </row>
    <row r="127" spans="1:8" x14ac:dyDescent="0.25">
      <c r="D127" s="107"/>
    </row>
    <row r="128" spans="1:8" x14ac:dyDescent="0.25">
      <c r="D128" s="107"/>
    </row>
    <row r="129" spans="1:5" s="2" customFormat="1" ht="15" customHeight="1" x14ac:dyDescent="0.25">
      <c r="A129" s="167" t="s">
        <v>356</v>
      </c>
      <c r="B129" s="168"/>
      <c r="C129" s="99"/>
      <c r="D129" s="113"/>
      <c r="E129" s="99"/>
    </row>
    <row r="130" spans="1:5" s="2" customFormat="1" ht="15.75" x14ac:dyDescent="0.25">
      <c r="A130" s="168" t="s">
        <v>358</v>
      </c>
      <c r="B130" s="168"/>
      <c r="C130" s="99"/>
      <c r="D130" s="99"/>
      <c r="E130" s="99"/>
    </row>
    <row r="131" spans="1:5" s="2" customFormat="1" ht="15.75" x14ac:dyDescent="0.25">
      <c r="A131" s="163" t="s">
        <v>357</v>
      </c>
      <c r="B131" s="163"/>
      <c r="C131" s="100"/>
      <c r="D131" s="100"/>
      <c r="E131" s="100"/>
    </row>
    <row r="134" spans="1:5" x14ac:dyDescent="0.25">
      <c r="B134" t="s">
        <v>364</v>
      </c>
    </row>
    <row r="135" spans="1:5" x14ac:dyDescent="0.25">
      <c r="B135" t="s">
        <v>365</v>
      </c>
      <c r="C135" s="101"/>
    </row>
    <row r="136" spans="1:5" x14ac:dyDescent="0.25">
      <c r="B136" t="s">
        <v>366</v>
      </c>
    </row>
    <row r="137" spans="1:5" x14ac:dyDescent="0.25">
      <c r="B137" t="s">
        <v>367</v>
      </c>
    </row>
    <row r="138" spans="1:5" x14ac:dyDescent="0.25">
      <c r="B138" t="s">
        <v>368</v>
      </c>
    </row>
    <row r="139" spans="1:5" x14ac:dyDescent="0.25">
      <c r="B139" t="s">
        <v>369</v>
      </c>
    </row>
    <row r="140" spans="1:5" x14ac:dyDescent="0.25">
      <c r="B140" t="s">
        <v>370</v>
      </c>
    </row>
    <row r="141" spans="1:5" x14ac:dyDescent="0.25">
      <c r="B141" t="s">
        <v>371</v>
      </c>
    </row>
    <row r="142" spans="1:5" x14ac:dyDescent="0.25">
      <c r="B142" t="s">
        <v>372</v>
      </c>
    </row>
    <row r="143" spans="1:5" x14ac:dyDescent="0.25">
      <c r="B143" t="s">
        <v>378</v>
      </c>
    </row>
    <row r="144" spans="1:5" x14ac:dyDescent="0.25">
      <c r="B144" t="s">
        <v>373</v>
      </c>
    </row>
    <row r="145" spans="2:4" x14ac:dyDescent="0.25">
      <c r="B145" t="s">
        <v>374</v>
      </c>
    </row>
    <row r="146" spans="2:4" x14ac:dyDescent="0.25">
      <c r="B146" t="s">
        <v>375</v>
      </c>
    </row>
    <row r="147" spans="2:4" x14ac:dyDescent="0.25">
      <c r="B147" t="s">
        <v>376</v>
      </c>
    </row>
    <row r="148" spans="2:4" x14ac:dyDescent="0.25">
      <c r="B148" t="s">
        <v>377</v>
      </c>
    </row>
    <row r="152" spans="2:4" x14ac:dyDescent="0.25">
      <c r="B152" t="s">
        <v>436</v>
      </c>
      <c r="D152">
        <f>8932240-3000000</f>
        <v>5932240</v>
      </c>
    </row>
    <row r="153" spans="2:4" x14ac:dyDescent="0.25">
      <c r="B153" t="s">
        <v>435</v>
      </c>
    </row>
  </sheetData>
  <mergeCells count="72">
    <mergeCell ref="E67:E68"/>
    <mergeCell ref="B70:B73"/>
    <mergeCell ref="A70:A73"/>
    <mergeCell ref="A69:H69"/>
    <mergeCell ref="E61:E62"/>
    <mergeCell ref="A63:A64"/>
    <mergeCell ref="F61:F62"/>
    <mergeCell ref="G61:G62"/>
    <mergeCell ref="H61:H62"/>
    <mergeCell ref="B60:B62"/>
    <mergeCell ref="B63:B64"/>
    <mergeCell ref="A60:A62"/>
    <mergeCell ref="A65:H65"/>
    <mergeCell ref="A121:C121"/>
    <mergeCell ref="A129:B129"/>
    <mergeCell ref="A130:B130"/>
    <mergeCell ref="B67:B68"/>
    <mergeCell ref="A67:A68"/>
    <mergeCell ref="A118:H118"/>
    <mergeCell ref="A78:H78"/>
    <mergeCell ref="A88:H88"/>
    <mergeCell ref="A105:H105"/>
    <mergeCell ref="C92:C93"/>
    <mergeCell ref="A96:H96"/>
    <mergeCell ref="E92:E93"/>
    <mergeCell ref="F92:F93"/>
    <mergeCell ref="G92:G93"/>
    <mergeCell ref="B79:B87"/>
    <mergeCell ref="A79:A87"/>
    <mergeCell ref="A131:B131"/>
    <mergeCell ref="A122:C122"/>
    <mergeCell ref="A124:C124"/>
    <mergeCell ref="A125:C125"/>
    <mergeCell ref="A126:C126"/>
    <mergeCell ref="A123:C123"/>
    <mergeCell ref="B45:B46"/>
    <mergeCell ref="A45:A46"/>
    <mergeCell ref="E45:E46"/>
    <mergeCell ref="B30:B31"/>
    <mergeCell ref="A30:A31"/>
    <mergeCell ref="B27:B28"/>
    <mergeCell ref="H27:H28"/>
    <mergeCell ref="B34:B35"/>
    <mergeCell ref="A34:A35"/>
    <mergeCell ref="A27:A28"/>
    <mergeCell ref="E34:E35"/>
    <mergeCell ref="B89:B93"/>
    <mergeCell ref="A89:A93"/>
    <mergeCell ref="B97:B101"/>
    <mergeCell ref="A97:A101"/>
    <mergeCell ref="I102:I104"/>
    <mergeCell ref="B9:H9"/>
    <mergeCell ref="F7:H7"/>
    <mergeCell ref="B10:H10"/>
    <mergeCell ref="A13:H13"/>
    <mergeCell ref="A16:H16"/>
    <mergeCell ref="A57:A58"/>
    <mergeCell ref="B57:B58"/>
    <mergeCell ref="B17:B20"/>
    <mergeCell ref="A17:A20"/>
    <mergeCell ref="B22:B24"/>
    <mergeCell ref="A55:H55"/>
    <mergeCell ref="G53:G54"/>
    <mergeCell ref="H53:H54"/>
    <mergeCell ref="A22:A24"/>
    <mergeCell ref="E27:E28"/>
    <mergeCell ref="F27:F28"/>
    <mergeCell ref="G27:G28"/>
    <mergeCell ref="E22:E24"/>
    <mergeCell ref="F22:F24"/>
    <mergeCell ref="G22:G24"/>
    <mergeCell ref="H22:H24"/>
  </mergeCells>
  <pageMargins left="0.31496062992125984" right="0.11811023622047245" top="0.55118110236220474" bottom="0.15748031496062992" header="0.11811023622047245" footer="0.11811023622047245"/>
  <pageSetup paperSize="9" scale="71" orientation="landscape" r:id="rId1"/>
  <rowBreaks count="1" manualBreakCount="1">
    <brk id="133" max="7"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3"/>
  <sheetViews>
    <sheetView view="pageBreakPreview" topLeftCell="A20" zoomScaleNormal="100" zoomScaleSheetLayoutView="100" workbookViewId="0">
      <selection activeCell="C37" sqref="C37"/>
    </sheetView>
  </sheetViews>
  <sheetFormatPr defaultColWidth="8.85546875" defaultRowHeight="15.75" x14ac:dyDescent="0.25"/>
  <cols>
    <col min="1" max="1" width="4.7109375" style="2" customWidth="1"/>
    <col min="2" max="2" width="12.28515625" style="2" customWidth="1"/>
    <col min="3" max="3" width="82.5703125" style="2" customWidth="1"/>
    <col min="4" max="4" width="13.28515625" style="2" customWidth="1"/>
    <col min="5" max="16384" width="8.85546875" style="2"/>
  </cols>
  <sheetData>
    <row r="2" spans="1:4" x14ac:dyDescent="0.25">
      <c r="A2" s="177" t="s">
        <v>383</v>
      </c>
      <c r="B2" s="177"/>
      <c r="C2" s="177"/>
      <c r="D2" s="177"/>
    </row>
    <row r="4" spans="1:4" x14ac:dyDescent="0.25">
      <c r="A4" s="102" t="s">
        <v>379</v>
      </c>
      <c r="B4" s="103" t="s">
        <v>380</v>
      </c>
      <c r="C4" s="103" t="s">
        <v>381</v>
      </c>
      <c r="D4" s="103" t="s">
        <v>382</v>
      </c>
    </row>
    <row r="5" spans="1:4" x14ac:dyDescent="0.25">
      <c r="A5" s="104">
        <v>1</v>
      </c>
      <c r="B5" s="104">
        <v>150000</v>
      </c>
      <c r="C5" s="57" t="s">
        <v>393</v>
      </c>
      <c r="D5" s="104"/>
    </row>
    <row r="6" spans="1:4" x14ac:dyDescent="0.25">
      <c r="A6" s="104">
        <v>2</v>
      </c>
      <c r="B6" s="104">
        <v>150000</v>
      </c>
      <c r="C6" s="65" t="s">
        <v>401</v>
      </c>
      <c r="D6" s="104"/>
    </row>
    <row r="7" spans="1:4" x14ac:dyDescent="0.25">
      <c r="A7" s="104">
        <v>3</v>
      </c>
      <c r="B7" s="104">
        <v>250000</v>
      </c>
      <c r="C7" s="57" t="s">
        <v>384</v>
      </c>
      <c r="D7" s="104"/>
    </row>
    <row r="8" spans="1:4" x14ac:dyDescent="0.25">
      <c r="A8" s="104">
        <v>4</v>
      </c>
      <c r="B8" s="104">
        <v>250000</v>
      </c>
      <c r="C8" s="65" t="s">
        <v>394</v>
      </c>
      <c r="D8" s="104"/>
    </row>
    <row r="9" spans="1:4" x14ac:dyDescent="0.25">
      <c r="A9" s="104">
        <v>5</v>
      </c>
      <c r="B9" s="104"/>
      <c r="C9" s="57" t="s">
        <v>369</v>
      </c>
      <c r="D9" s="104"/>
    </row>
    <row r="10" spans="1:4" x14ac:dyDescent="0.25">
      <c r="A10" s="104">
        <v>6</v>
      </c>
      <c r="B10" s="104">
        <v>200000</v>
      </c>
      <c r="C10" s="57" t="s">
        <v>390</v>
      </c>
      <c r="D10" s="104"/>
    </row>
    <row r="11" spans="1:4" x14ac:dyDescent="0.25">
      <c r="A11" s="104">
        <v>7</v>
      </c>
      <c r="B11" s="104">
        <v>100000</v>
      </c>
      <c r="C11" s="57" t="s">
        <v>411</v>
      </c>
      <c r="D11" s="104"/>
    </row>
    <row r="12" spans="1:4" ht="31.5" x14ac:dyDescent="0.25">
      <c r="A12" s="104">
        <v>8</v>
      </c>
      <c r="B12" s="104">
        <v>250000</v>
      </c>
      <c r="C12" s="57" t="s">
        <v>385</v>
      </c>
      <c r="D12" s="104"/>
    </row>
    <row r="13" spans="1:4" ht="31.5" x14ac:dyDescent="0.25">
      <c r="A13" s="104">
        <v>9</v>
      </c>
      <c r="B13" s="104">
        <v>150000</v>
      </c>
      <c r="C13" s="57" t="s">
        <v>388</v>
      </c>
      <c r="D13" s="104"/>
    </row>
    <row r="14" spans="1:4" ht="31.5" x14ac:dyDescent="0.25">
      <c r="A14" s="104">
        <v>10</v>
      </c>
      <c r="B14" s="104">
        <v>50000</v>
      </c>
      <c r="C14" s="57" t="s">
        <v>389</v>
      </c>
      <c r="D14" s="104"/>
    </row>
    <row r="15" spans="1:4" x14ac:dyDescent="0.25">
      <c r="A15" s="104">
        <v>11</v>
      </c>
      <c r="B15" s="104">
        <v>100000</v>
      </c>
      <c r="C15" s="57" t="s">
        <v>386</v>
      </c>
      <c r="D15" s="104"/>
    </row>
    <row r="16" spans="1:4" ht="31.5" x14ac:dyDescent="0.25">
      <c r="A16" s="104">
        <v>12</v>
      </c>
      <c r="B16" s="104">
        <f>14*50000</f>
        <v>700000</v>
      </c>
      <c r="C16" s="57" t="s">
        <v>387</v>
      </c>
      <c r="D16" s="104"/>
    </row>
    <row r="17" spans="1:4" ht="31.5" x14ac:dyDescent="0.25">
      <c r="A17" s="104">
        <v>13</v>
      </c>
      <c r="B17" s="104"/>
      <c r="C17" s="57" t="s">
        <v>375</v>
      </c>
      <c r="D17" s="104"/>
    </row>
    <row r="18" spans="1:4" ht="31.5" x14ac:dyDescent="0.25">
      <c r="A18" s="104">
        <v>14</v>
      </c>
      <c r="B18" s="104"/>
      <c r="C18" s="57" t="s">
        <v>412</v>
      </c>
      <c r="D18" s="104"/>
    </row>
    <row r="19" spans="1:4" x14ac:dyDescent="0.25">
      <c r="A19" s="104">
        <v>15</v>
      </c>
      <c r="B19" s="104">
        <v>100000</v>
      </c>
      <c r="C19" s="57" t="s">
        <v>391</v>
      </c>
      <c r="D19" s="104"/>
    </row>
    <row r="20" spans="1:4" ht="31.5" x14ac:dyDescent="0.25">
      <c r="A20" s="104">
        <v>16</v>
      </c>
      <c r="B20" s="104">
        <v>100000</v>
      </c>
      <c r="C20" s="65" t="s">
        <v>392</v>
      </c>
      <c r="D20" s="104"/>
    </row>
    <row r="21" spans="1:4" x14ac:dyDescent="0.25">
      <c r="A21" s="104">
        <v>17</v>
      </c>
      <c r="B21" s="104">
        <v>100000</v>
      </c>
      <c r="C21" s="65" t="s">
        <v>395</v>
      </c>
      <c r="D21" s="104"/>
    </row>
    <row r="22" spans="1:4" x14ac:dyDescent="0.25">
      <c r="A22" s="104">
        <v>18</v>
      </c>
      <c r="B22" s="104">
        <v>100000</v>
      </c>
      <c r="C22" s="65" t="s">
        <v>396</v>
      </c>
      <c r="D22" s="104"/>
    </row>
    <row r="23" spans="1:4" x14ac:dyDescent="0.25">
      <c r="A23" s="104">
        <v>19</v>
      </c>
      <c r="B23" s="104">
        <v>200000</v>
      </c>
      <c r="C23" s="65" t="s">
        <v>397</v>
      </c>
      <c r="D23" s="104"/>
    </row>
    <row r="24" spans="1:4" ht="31.5" x14ac:dyDescent="0.25">
      <c r="A24" s="104">
        <v>20</v>
      </c>
      <c r="B24" s="104">
        <v>150000</v>
      </c>
      <c r="C24" s="65" t="s">
        <v>398</v>
      </c>
      <c r="D24" s="104"/>
    </row>
    <row r="25" spans="1:4" x14ac:dyDescent="0.25">
      <c r="A25" s="104">
        <v>21</v>
      </c>
      <c r="B25" s="104">
        <v>450000</v>
      </c>
      <c r="C25" s="65" t="s">
        <v>399</v>
      </c>
      <c r="D25" s="104"/>
    </row>
    <row r="26" spans="1:4" x14ac:dyDescent="0.25">
      <c r="A26" s="104">
        <v>22</v>
      </c>
      <c r="B26" s="104">
        <v>100000</v>
      </c>
      <c r="C26" s="65" t="s">
        <v>400</v>
      </c>
      <c r="D26" s="104"/>
    </row>
    <row r="27" spans="1:4" x14ac:dyDescent="0.25">
      <c r="A27" s="104">
        <v>23</v>
      </c>
      <c r="B27" s="104">
        <v>100000</v>
      </c>
      <c r="C27" s="65" t="s">
        <v>402</v>
      </c>
      <c r="D27" s="104"/>
    </row>
    <row r="28" spans="1:4" ht="31.5" x14ac:dyDescent="0.25">
      <c r="A28" s="104">
        <v>24</v>
      </c>
      <c r="B28" s="104">
        <v>70000</v>
      </c>
      <c r="C28" s="65" t="s">
        <v>403</v>
      </c>
      <c r="D28" s="104"/>
    </row>
    <row r="29" spans="1:4" x14ac:dyDescent="0.25">
      <c r="A29" s="104">
        <v>25</v>
      </c>
      <c r="B29" s="104">
        <v>100000</v>
      </c>
      <c r="C29" s="65" t="s">
        <v>404</v>
      </c>
      <c r="D29" s="104"/>
    </row>
    <row r="30" spans="1:4" ht="31.5" x14ac:dyDescent="0.25">
      <c r="A30" s="104">
        <v>26</v>
      </c>
      <c r="B30" s="104">
        <v>70000</v>
      </c>
      <c r="C30" s="65" t="s">
        <v>405</v>
      </c>
      <c r="D30" s="104"/>
    </row>
    <row r="31" spans="1:4" x14ac:dyDescent="0.25">
      <c r="A31" s="104">
        <v>27</v>
      </c>
      <c r="B31" s="104">
        <v>200000</v>
      </c>
      <c r="C31" s="65" t="s">
        <v>406</v>
      </c>
      <c r="D31" s="104"/>
    </row>
    <row r="32" spans="1:4" ht="31.5" x14ac:dyDescent="0.25">
      <c r="A32" s="104">
        <v>28</v>
      </c>
      <c r="B32" s="104">
        <f>12*50000</f>
        <v>600000</v>
      </c>
      <c r="C32" s="65" t="s">
        <v>413</v>
      </c>
      <c r="D32" s="104"/>
    </row>
    <row r="33" spans="1:4" x14ac:dyDescent="0.25">
      <c r="A33" s="104">
        <v>29</v>
      </c>
      <c r="B33" s="104">
        <v>2000000</v>
      </c>
      <c r="C33" s="65" t="s">
        <v>409</v>
      </c>
      <c r="D33" s="104"/>
    </row>
    <row r="34" spans="1:4" x14ac:dyDescent="0.25">
      <c r="A34" s="104">
        <v>30</v>
      </c>
      <c r="B34" s="104">
        <v>1000000</v>
      </c>
      <c r="C34" s="65" t="s">
        <v>410</v>
      </c>
      <c r="D34" s="104"/>
    </row>
    <row r="35" spans="1:4" x14ac:dyDescent="0.25">
      <c r="A35" s="104">
        <v>31</v>
      </c>
      <c r="B35" s="104">
        <v>200000</v>
      </c>
      <c r="C35" s="65" t="s">
        <v>407</v>
      </c>
      <c r="D35" s="104"/>
    </row>
    <row r="36" spans="1:4" ht="31.5" x14ac:dyDescent="0.25">
      <c r="A36" s="104">
        <v>32</v>
      </c>
      <c r="B36" s="104">
        <v>100000</v>
      </c>
      <c r="C36" s="65" t="s">
        <v>408</v>
      </c>
      <c r="D36" s="104"/>
    </row>
    <row r="37" spans="1:4" ht="31.5" x14ac:dyDescent="0.25">
      <c r="A37" s="104">
        <v>33</v>
      </c>
      <c r="B37" s="104">
        <v>2000000</v>
      </c>
      <c r="C37" s="57" t="s">
        <v>423</v>
      </c>
      <c r="D37" s="104"/>
    </row>
    <row r="38" spans="1:4" x14ac:dyDescent="0.25">
      <c r="A38" s="104">
        <v>34</v>
      </c>
      <c r="B38" s="104"/>
      <c r="C38" s="105" t="s">
        <v>425</v>
      </c>
      <c r="D38" s="104"/>
    </row>
    <row r="39" spans="1:4" x14ac:dyDescent="0.25">
      <c r="A39" s="104">
        <v>35</v>
      </c>
      <c r="B39" s="104"/>
      <c r="C39" s="105" t="s">
        <v>424</v>
      </c>
      <c r="D39" s="104"/>
    </row>
    <row r="40" spans="1:4" x14ac:dyDescent="0.25">
      <c r="A40" s="104">
        <v>36</v>
      </c>
      <c r="B40" s="104"/>
      <c r="C40" s="105" t="s">
        <v>426</v>
      </c>
      <c r="D40" s="104"/>
    </row>
    <row r="41" spans="1:4" x14ac:dyDescent="0.25">
      <c r="A41" s="104">
        <v>37</v>
      </c>
      <c r="B41" s="104"/>
      <c r="C41" s="105" t="s">
        <v>445</v>
      </c>
      <c r="D41" s="104"/>
    </row>
    <row r="42" spans="1:4" x14ac:dyDescent="0.25">
      <c r="A42" s="104"/>
      <c r="B42" s="104"/>
      <c r="C42" s="105"/>
      <c r="D42" s="104"/>
    </row>
    <row r="43" spans="1:4" x14ac:dyDescent="0.25">
      <c r="A43" s="104"/>
      <c r="B43" s="104">
        <f>SUM(B5:B42)</f>
        <v>10090000</v>
      </c>
      <c r="C43" s="105"/>
      <c r="D43" s="104"/>
    </row>
  </sheetData>
  <mergeCells count="1">
    <mergeCell ref="A2:D2"/>
  </mergeCells>
  <pageMargins left="0.51181102362204722" right="0.11811023622047245" top="0.74803149606299213" bottom="0.55118110236220474"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иш план 2025.ж.</vt:lpstr>
      <vt:lpstr>ДСД</vt:lpstr>
      <vt:lpstr>'иш план 2025.ж.'!Область_печати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2025-03-28T11:34:39Z</dcterms:modified>
</cp:coreProperties>
</file>